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GN\SEC\SEC\SEC-2025-0465 - Sécurité - Gardiennage Austerlitz\2 DCE de travail\"/>
    </mc:Choice>
  </mc:AlternateContent>
  <xr:revisionPtr revIDLastSave="0" documentId="13_ncr:1_{D24EAB74-316C-4191-B750-9FC75934C863}" xr6:coauthVersionLast="47" xr6:coauthVersionMax="47" xr10:uidLastSave="{00000000-0000-0000-0000-000000000000}"/>
  <bookViews>
    <workbookView xWindow="-3360" yWindow="-21720" windowWidth="38640" windowHeight="21120" xr2:uid="{C94D7A0E-08A9-4F06-84EC-8F8DC84EC8B0}"/>
  </bookViews>
  <sheets>
    <sheet name="Avant Propos" sheetId="7" r:id="rId1"/>
    <sheet name="DPGF_Synthèse" sheetId="6" r:id="rId2"/>
    <sheet name="DPGF_Pre-Exploitation" sheetId="5" r:id="rId3"/>
    <sheet name="DPGF_Run_Batiment A" sheetId="2" r:id="rId4"/>
    <sheet name="DPGF_Run_Batiment B-" sheetId="19" r:id="rId5"/>
    <sheet name="DPGF_Run_Batiment C" sheetId="18" r:id="rId6"/>
    <sheet name="DPGF_Terme du marché" sheetId="3" r:id="rId7"/>
    <sheet name="BPU" sheetId="4" r:id="rId8"/>
    <sheet name="DQE" sheetId="21" r:id="rId9"/>
  </sheets>
  <definedNames>
    <definedName name="_xlnm.Print_Area" localSheetId="7">BPU!$A$1:$D$59</definedName>
    <definedName name="_xlnm.Print_Area" localSheetId="2">'DPGF_Pre-Exploitation'!$A$1:$F$25</definedName>
    <definedName name="_xlnm.Print_Area" localSheetId="3">'DPGF_Run_Batiment A'!$A$1:$H$110</definedName>
    <definedName name="_xlnm.Print_Area" localSheetId="4">'DPGF_Run_Batiment B-'!$A$1:$H$111</definedName>
    <definedName name="_xlnm.Print_Area" localSheetId="5">'DPGF_Run_Batiment C'!$A$1:$H$110</definedName>
    <definedName name="_xlnm.Print_Area" localSheetId="1">DPGF_Synthèse!$A$1:$O$48</definedName>
    <definedName name="_xlnm.Print_Area" localSheetId="6">'DPGF_Terme du marché'!$A$1:$G$19</definedName>
    <definedName name="_xlnm.Print_Area" localSheetId="8">DQE!$A$1:$E$54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9" i="5" l="1"/>
  <c r="D51" i="21"/>
  <c r="D16" i="3" l="1"/>
  <c r="F6" i="2"/>
  <c r="E7" i="6"/>
  <c r="E42" i="6"/>
  <c r="F7" i="6"/>
  <c r="E43" i="6"/>
  <c r="E44" i="6"/>
  <c r="E45" i="6"/>
  <c r="E20" i="21"/>
  <c r="F9" i="3"/>
  <c r="F10" i="3"/>
  <c r="F11" i="3"/>
  <c r="F12" i="3"/>
  <c r="F13" i="3"/>
  <c r="F14" i="3"/>
  <c r="F15" i="3"/>
  <c r="F8" i="3"/>
  <c r="G100" i="18"/>
  <c r="G95" i="18"/>
  <c r="G94" i="18"/>
  <c r="G93" i="18"/>
  <c r="G88" i="18"/>
  <c r="G83" i="18"/>
  <c r="G82" i="18"/>
  <c r="G81" i="18"/>
  <c r="G77" i="18"/>
  <c r="G72" i="18"/>
  <c r="G71" i="18"/>
  <c r="G70" i="18"/>
  <c r="G65" i="18"/>
  <c r="G60" i="18"/>
  <c r="G59" i="18"/>
  <c r="G58" i="18"/>
  <c r="G53" i="18"/>
  <c r="G48" i="18"/>
  <c r="G43" i="18"/>
  <c r="G42" i="18"/>
  <c r="G41" i="18"/>
  <c r="G36" i="18"/>
  <c r="G35" i="18"/>
  <c r="G34" i="18"/>
  <c r="G25" i="18"/>
  <c r="G21" i="18"/>
  <c r="G20" i="18"/>
  <c r="G15" i="18"/>
  <c r="G14" i="18"/>
  <c r="G13" i="18"/>
  <c r="G8" i="18"/>
  <c r="G7" i="18"/>
  <c r="G6" i="18"/>
  <c r="G101" i="19"/>
  <c r="G96" i="19"/>
  <c r="G95" i="19"/>
  <c r="G94" i="19"/>
  <c r="G89" i="19"/>
  <c r="G84" i="19"/>
  <c r="G83" i="19"/>
  <c r="G82" i="19"/>
  <c r="G78" i="19"/>
  <c r="G73" i="19"/>
  <c r="G72" i="19"/>
  <c r="G71" i="19"/>
  <c r="G66" i="19"/>
  <c r="G61" i="19"/>
  <c r="G60" i="19"/>
  <c r="G59" i="19"/>
  <c r="G54" i="19"/>
  <c r="G49" i="19"/>
  <c r="G44" i="19"/>
  <c r="G43" i="19"/>
  <c r="G42" i="19"/>
  <c r="G37" i="19"/>
  <c r="G36" i="19"/>
  <c r="G35" i="19"/>
  <c r="G26" i="19"/>
  <c r="G21" i="19"/>
  <c r="G16" i="19"/>
  <c r="G15" i="19"/>
  <c r="G14" i="19"/>
  <c r="G9" i="19"/>
  <c r="G8" i="19"/>
  <c r="G7" i="19"/>
  <c r="G6" i="19"/>
  <c r="G100" i="2"/>
  <c r="G95" i="2"/>
  <c r="G94" i="2"/>
  <c r="G93" i="2"/>
  <c r="G88" i="2"/>
  <c r="G83" i="2"/>
  <c r="G82" i="2"/>
  <c r="G81" i="2"/>
  <c r="G77" i="2"/>
  <c r="G72" i="2"/>
  <c r="G71" i="2"/>
  <c r="G70" i="2"/>
  <c r="G65" i="2"/>
  <c r="G60" i="2"/>
  <c r="G59" i="2"/>
  <c r="G58" i="2"/>
  <c r="G53" i="2"/>
  <c r="G48" i="2"/>
  <c r="G43" i="2"/>
  <c r="G42" i="2"/>
  <c r="G41" i="2"/>
  <c r="G36" i="2"/>
  <c r="G35" i="2"/>
  <c r="G34" i="2"/>
  <c r="G28" i="2"/>
  <c r="G25" i="2"/>
  <c r="G20" i="2"/>
  <c r="G15" i="2"/>
  <c r="G14" i="2"/>
  <c r="G13" i="2"/>
  <c r="G8" i="2"/>
  <c r="G7" i="2"/>
  <c r="G6" i="2"/>
  <c r="F8" i="5" l="1"/>
  <c r="F17" i="5"/>
  <c r="E17" i="5"/>
  <c r="E13" i="5"/>
  <c r="E12" i="5"/>
  <c r="F13" i="5"/>
  <c r="F103" i="19"/>
  <c r="F105" i="19"/>
  <c r="F101" i="2"/>
  <c r="F96" i="2"/>
  <c r="F73" i="2"/>
  <c r="F66" i="2"/>
  <c r="F61" i="2"/>
  <c r="F49" i="2"/>
  <c r="F44" i="2"/>
  <c r="F37" i="2"/>
  <c r="F26" i="2"/>
  <c r="F21" i="2"/>
  <c r="F16" i="2"/>
  <c r="G9" i="2"/>
  <c r="F9" i="2"/>
  <c r="E38" i="21"/>
  <c r="E39" i="21"/>
  <c r="E40" i="21"/>
  <c r="E41" i="21"/>
  <c r="E42" i="21"/>
  <c r="E43" i="21"/>
  <c r="E44" i="21"/>
  <c r="E45" i="21"/>
  <c r="E46" i="21"/>
  <c r="E47" i="21"/>
  <c r="E48" i="21"/>
  <c r="E49" i="21"/>
  <c r="E50" i="21"/>
  <c r="E9" i="21"/>
  <c r="E10" i="21"/>
  <c r="E11" i="21"/>
  <c r="E12" i="21"/>
  <c r="E13" i="21"/>
  <c r="E14" i="21"/>
  <c r="E15" i="21"/>
  <c r="E16" i="21"/>
  <c r="E17" i="21"/>
  <c r="E18" i="21"/>
  <c r="E19" i="21"/>
  <c r="E21" i="21"/>
  <c r="E22" i="21"/>
  <c r="E23" i="21"/>
  <c r="E24" i="21"/>
  <c r="E25" i="21"/>
  <c r="E26" i="21"/>
  <c r="E27" i="21"/>
  <c r="E28" i="21"/>
  <c r="E29" i="21"/>
  <c r="E30" i="21"/>
  <c r="E31" i="21"/>
  <c r="E32" i="21"/>
  <c r="E33" i="21"/>
  <c r="E34" i="21"/>
  <c r="E35" i="21"/>
  <c r="E36" i="21"/>
  <c r="E37" i="21"/>
  <c r="E8" i="21"/>
  <c r="D52" i="21"/>
  <c r="E51" i="21" l="1"/>
  <c r="E52" i="21" s="1"/>
  <c r="O26" i="6" l="1"/>
  <c r="N26" i="6"/>
  <c r="O19" i="6"/>
  <c r="N19" i="6"/>
  <c r="F6" i="19"/>
  <c r="F101" i="19"/>
  <c r="F102" i="19" s="1"/>
  <c r="F96" i="19"/>
  <c r="F95" i="19"/>
  <c r="F94" i="19"/>
  <c r="F89" i="19"/>
  <c r="F90" i="19" s="1"/>
  <c r="F84" i="19"/>
  <c r="F83" i="19"/>
  <c r="F82" i="19"/>
  <c r="F85" i="19" s="1"/>
  <c r="F78" i="19"/>
  <c r="F79" i="19" s="1"/>
  <c r="F73" i="19"/>
  <c r="F72" i="19"/>
  <c r="F71" i="19"/>
  <c r="F74" i="19" s="1"/>
  <c r="F66" i="19"/>
  <c r="F67" i="19" s="1"/>
  <c r="F61" i="19"/>
  <c r="F60" i="19"/>
  <c r="F59" i="19"/>
  <c r="F54" i="19"/>
  <c r="F55" i="19" s="1"/>
  <c r="F49" i="19"/>
  <c r="F50" i="19" s="1"/>
  <c r="F44" i="19"/>
  <c r="F43" i="19"/>
  <c r="F42" i="19"/>
  <c r="F45" i="19" s="1"/>
  <c r="F37" i="19"/>
  <c r="F36" i="19"/>
  <c r="F35" i="19"/>
  <c r="F26" i="19"/>
  <c r="F27" i="19" s="1"/>
  <c r="F21" i="19"/>
  <c r="F22" i="19" s="1"/>
  <c r="F16" i="19"/>
  <c r="F15" i="19"/>
  <c r="F14" i="19"/>
  <c r="F9" i="19"/>
  <c r="F8" i="19"/>
  <c r="F7" i="19"/>
  <c r="F100" i="18"/>
  <c r="G101" i="18" s="1"/>
  <c r="F95" i="18"/>
  <c r="F94" i="18"/>
  <c r="F96" i="18" s="1"/>
  <c r="F93" i="18"/>
  <c r="F88" i="18"/>
  <c r="F89" i="18" s="1"/>
  <c r="F83" i="18"/>
  <c r="F82" i="18"/>
  <c r="F81" i="18"/>
  <c r="G84" i="18" s="1"/>
  <c r="F77" i="18"/>
  <c r="G78" i="18" s="1"/>
  <c r="F73" i="18"/>
  <c r="F72" i="18"/>
  <c r="F71" i="18"/>
  <c r="F70" i="18"/>
  <c r="F65" i="18"/>
  <c r="F66" i="18" s="1"/>
  <c r="F60" i="18"/>
  <c r="F59" i="18"/>
  <c r="F58" i="18"/>
  <c r="G54" i="18"/>
  <c r="F54" i="18"/>
  <c r="F53" i="18"/>
  <c r="F48" i="18"/>
  <c r="G49" i="18" s="1"/>
  <c r="F43" i="18"/>
  <c r="F42" i="18"/>
  <c r="F41" i="18"/>
  <c r="G44" i="18" s="1"/>
  <c r="F36" i="18"/>
  <c r="F35" i="18"/>
  <c r="F34" i="18"/>
  <c r="F25" i="18"/>
  <c r="G26" i="18" s="1"/>
  <c r="F20" i="18"/>
  <c r="F21" i="18" s="1"/>
  <c r="F15" i="18"/>
  <c r="F14" i="18"/>
  <c r="F13" i="18"/>
  <c r="F8" i="18"/>
  <c r="F7" i="18"/>
  <c r="F6" i="18"/>
  <c r="F93" i="2"/>
  <c r="F94" i="2"/>
  <c r="F95" i="2"/>
  <c r="F100" i="2"/>
  <c r="G101" i="2"/>
  <c r="F77" i="2"/>
  <c r="F78" i="2" s="1"/>
  <c r="F72" i="2"/>
  <c r="F71" i="2"/>
  <c r="F70" i="2"/>
  <c r="F88" i="2"/>
  <c r="F89" i="2" s="1"/>
  <c r="F83" i="2"/>
  <c r="F82" i="2"/>
  <c r="F81" i="2"/>
  <c r="F65" i="2"/>
  <c r="G66" i="2" s="1"/>
  <c r="F60" i="2"/>
  <c r="F59" i="2"/>
  <c r="F58" i="2"/>
  <c r="F53" i="2"/>
  <c r="G54" i="2" s="1"/>
  <c r="F48" i="2"/>
  <c r="G49" i="2" s="1"/>
  <c r="F43" i="2"/>
  <c r="F42" i="2"/>
  <c r="F41" i="2"/>
  <c r="F36" i="2"/>
  <c r="F35" i="2"/>
  <c r="F34" i="2"/>
  <c r="F13" i="2"/>
  <c r="G10" i="19" l="1"/>
  <c r="G97" i="19"/>
  <c r="F10" i="19"/>
  <c r="F49" i="18"/>
  <c r="F9" i="18"/>
  <c r="F78" i="18"/>
  <c r="G73" i="18"/>
  <c r="F16" i="18"/>
  <c r="G89" i="18"/>
  <c r="G61" i="18"/>
  <c r="F61" i="18"/>
  <c r="F37" i="18"/>
  <c r="F101" i="18"/>
  <c r="G74" i="19"/>
  <c r="G67" i="19"/>
  <c r="G27" i="19"/>
  <c r="F62" i="19"/>
  <c r="F17" i="19"/>
  <c r="G38" i="19"/>
  <c r="G50" i="19"/>
  <c r="G55" i="19"/>
  <c r="G17" i="19"/>
  <c r="G62" i="19"/>
  <c r="G79" i="19"/>
  <c r="F38" i="19"/>
  <c r="F97" i="19"/>
  <c r="G102" i="19"/>
  <c r="G90" i="19"/>
  <c r="G22" i="19"/>
  <c r="G45" i="19"/>
  <c r="G85" i="19"/>
  <c r="F26" i="18"/>
  <c r="F28" i="18" s="1"/>
  <c r="N27" i="6" s="1"/>
  <c r="G66" i="18"/>
  <c r="F44" i="18"/>
  <c r="F84" i="18"/>
  <c r="G9" i="18"/>
  <c r="G96" i="18"/>
  <c r="G16" i="18"/>
  <c r="G37" i="18"/>
  <c r="G96" i="2"/>
  <c r="G78" i="2"/>
  <c r="G73" i="2"/>
  <c r="G44" i="2"/>
  <c r="G61" i="2"/>
  <c r="F84" i="2"/>
  <c r="F54" i="2"/>
  <c r="G84" i="2"/>
  <c r="G89" i="2"/>
  <c r="G37" i="2"/>
  <c r="F102" i="18" l="1"/>
  <c r="N28" i="6" s="1"/>
  <c r="N21" i="6"/>
  <c r="F29" i="19"/>
  <c r="N20" i="6" s="1"/>
  <c r="G29" i="19"/>
  <c r="O20" i="6" s="1"/>
  <c r="G103" i="19"/>
  <c r="G102" i="18"/>
  <c r="O28" i="6" s="1"/>
  <c r="G28" i="18"/>
  <c r="O27" i="6" s="1"/>
  <c r="F102" i="2"/>
  <c r="N14" i="6" s="1"/>
  <c r="G102" i="2"/>
  <c r="O14" i="6" s="1"/>
  <c r="A40" i="6"/>
  <c r="O12" i="6"/>
  <c r="N12" i="6"/>
  <c r="F25" i="2"/>
  <c r="F20" i="2"/>
  <c r="F15" i="2"/>
  <c r="F14" i="2"/>
  <c r="F7" i="2"/>
  <c r="F8" i="2"/>
  <c r="D17" i="5"/>
  <c r="G105" i="19" l="1"/>
  <c r="O23" i="6" s="1"/>
  <c r="O21" i="6"/>
  <c r="F104" i="18"/>
  <c r="N30" i="6" s="1"/>
  <c r="N23" i="6"/>
  <c r="G104" i="18"/>
  <c r="O30" i="6" s="1"/>
  <c r="G26" i="2"/>
  <c r="G16" i="2"/>
  <c r="G21" i="2"/>
  <c r="F28" i="2" l="1"/>
  <c r="G9" i="6"/>
  <c r="E38" i="6" s="1"/>
  <c r="F9" i="6"/>
  <c r="D38" i="6" s="1"/>
  <c r="E15" i="3"/>
  <c r="E14" i="3"/>
  <c r="E13" i="3"/>
  <c r="E12" i="3"/>
  <c r="E11" i="3"/>
  <c r="E10" i="3"/>
  <c r="E9" i="3"/>
  <c r="E8" i="3"/>
  <c r="E16" i="3" s="1"/>
  <c r="E34" i="6" s="1"/>
  <c r="D40" i="6" s="1"/>
  <c r="E8" i="5"/>
  <c r="E16" i="5"/>
  <c r="F16" i="5" s="1"/>
  <c r="E15" i="5"/>
  <c r="F15" i="5" s="1"/>
  <c r="E14" i="5"/>
  <c r="F14" i="5" s="1"/>
  <c r="F12" i="5"/>
  <c r="E11" i="5"/>
  <c r="F11" i="5" s="1"/>
  <c r="E10" i="5"/>
  <c r="F10" i="5" s="1"/>
  <c r="E9" i="5"/>
  <c r="F9" i="5" s="1"/>
  <c r="G7" i="6" l="1"/>
  <c r="E37" i="6" s="1"/>
  <c r="F104" i="2"/>
  <c r="N16" i="6" s="1"/>
  <c r="D39" i="6" s="1"/>
  <c r="N13" i="6"/>
  <c r="G104" i="2"/>
  <c r="O16" i="6" s="1"/>
  <c r="E39" i="6" s="1"/>
  <c r="O13" i="6"/>
  <c r="F16" i="3"/>
  <c r="F34" i="6" s="1"/>
  <c r="E40" i="6" s="1"/>
  <c r="D37" i="6"/>
  <c r="D41" i="6" s="1"/>
  <c r="E41" i="6" l="1"/>
</calcChain>
</file>

<file path=xl/sharedStrings.xml><?xml version="1.0" encoding="utf-8"?>
<sst xmlns="http://schemas.openxmlformats.org/spreadsheetml/2006/main" count="932" uniqueCount="166">
  <si>
    <t xml:space="preserve"> </t>
  </si>
  <si>
    <t>TOTAL</t>
  </si>
  <si>
    <t>Montants forfaitaires</t>
  </si>
  <si>
    <t>Catégorie professionnelle</t>
  </si>
  <si>
    <t>Taux horaires</t>
  </si>
  <si>
    <t>Nombre d'heure</t>
  </si>
  <si>
    <t>Montants forfaitaires en € ht</t>
  </si>
  <si>
    <t>Montants forfaitaires en € ttc</t>
  </si>
  <si>
    <t>Responsable technique d'activités</t>
  </si>
  <si>
    <t>Responsable de site</t>
  </si>
  <si>
    <t>Coordinateur QSE</t>
  </si>
  <si>
    <t>Controleurs Terrain</t>
  </si>
  <si>
    <t>Mise en place du matériel</t>
  </si>
  <si>
    <t>Formation au poste SSIAP2</t>
  </si>
  <si>
    <t>Formation au poste SSIAP1</t>
  </si>
  <si>
    <t>Formation au poste ADS</t>
  </si>
  <si>
    <t>Pre-Exploitation</t>
  </si>
  <si>
    <t>AFD - A, B, C</t>
  </si>
  <si>
    <t>SSIAP 2</t>
  </si>
  <si>
    <t>SSIAP 1</t>
  </si>
  <si>
    <t>ADS au PC Sûreté</t>
  </si>
  <si>
    <t>Site ouvert au public : SECURITE INCENDIE - du lundi au vendredi</t>
  </si>
  <si>
    <t xml:space="preserve"> Site ouvert au public : SECURITE INCENDIE - SAMEDI</t>
  </si>
  <si>
    <t>Site ouvert au public : SURETE - du lundi au vendredi</t>
  </si>
  <si>
    <t xml:space="preserve"> Site ouvert au public : SURETE - SAMEDI</t>
  </si>
  <si>
    <t>Terme du Marché</t>
  </si>
  <si>
    <t>BORDEREAU DES PRIX UNITAIRES</t>
  </si>
  <si>
    <t>PRESTATIONS COMPLEMENTAIRES</t>
  </si>
  <si>
    <t>A noter : l'ensemble des taux horaires indiqués par le candidat incluent les frais de transport, paniers, EPI, uniformes…</t>
  </si>
  <si>
    <t>Items</t>
  </si>
  <si>
    <t>Unités</t>
  </si>
  <si>
    <t>Prix unitaires € HT</t>
  </si>
  <si>
    <t>Taux par heure</t>
  </si>
  <si>
    <t>Taux par jour (24H)</t>
  </si>
  <si>
    <t>Mise à disposition d'une trousse de première intervention</t>
  </si>
  <si>
    <t>Mise à disposition d'un fauteuil roulant</t>
  </si>
  <si>
    <t>Avant propos</t>
  </si>
  <si>
    <t>Nature des prix et montants</t>
  </si>
  <si>
    <t>Les prix sont réputés établis sur la base des conditions économiques du mois de remise des offres.</t>
  </si>
  <si>
    <t>Les montants des prestations sont fermes pour chaque année sur la durée du marché.</t>
  </si>
  <si>
    <t>Contenu des prix</t>
  </si>
  <si>
    <t>Les prix du marché sont réputés comprendre :
- toutes les charges fiscales ou autres frappant obligatoirement les prestations,
- les frais afférents aux assurances,
- toutes les autres dépenses nécessaires à l'exécution des prestations,
- les marges pour risque et les marges POUVOIR AJUDICATEUR.</t>
  </si>
  <si>
    <t>Phasage</t>
  </si>
  <si>
    <t>Voir le CCTP</t>
  </si>
  <si>
    <t>Périmètre</t>
  </si>
  <si>
    <t>Renseignements des pièces économiques</t>
  </si>
  <si>
    <t>Le candidat doit répondre obligatoirement suivant le cadre imposé par le modèle économique sans le modifier.</t>
  </si>
  <si>
    <t>Le candidat peut joindre tout élément permettant la compréhension de son offre.</t>
  </si>
  <si>
    <t>La décomposition du prix s'effectue par sites et par bâtiments</t>
  </si>
  <si>
    <t>Durée du marché</t>
  </si>
  <si>
    <t>Bâtiments A, B et C</t>
  </si>
  <si>
    <t>Total € HT prestations forfaitaires 1 an</t>
  </si>
  <si>
    <t>Prestations et fournitures diverses nécessaires à la réalisation du contrat</t>
  </si>
  <si>
    <t>AFD
Bâtiment A</t>
  </si>
  <si>
    <t>AFD 
Bâtiment A</t>
  </si>
  <si>
    <t>Opérateur vidéo</t>
  </si>
  <si>
    <t>SSIAP 3</t>
  </si>
  <si>
    <t>Phase RUN - HNO</t>
  </si>
  <si>
    <t>Phase RUN - HO</t>
  </si>
  <si>
    <t>Poste / Prestation</t>
  </si>
  <si>
    <t>Total annuel forfaitaire € HT</t>
  </si>
  <si>
    <t>Total annuel forfaitaire € TTC</t>
  </si>
  <si>
    <t>Quantité</t>
  </si>
  <si>
    <t>Total</t>
  </si>
  <si>
    <t>Quantités (estimatives et non-contractuelles) par an</t>
  </si>
  <si>
    <t>€ HT</t>
  </si>
  <si>
    <t>€ TTC</t>
  </si>
  <si>
    <t>Total €  pour la première année</t>
  </si>
  <si>
    <t>Total € pour la quatrième année</t>
  </si>
  <si>
    <t>Nombre d'ETP affectés</t>
  </si>
  <si>
    <t>Service sécurité incendie agent SSIAP 1 (jour dimanche)</t>
  </si>
  <si>
    <t>Service sécurité incendie agent SSIAP 1 (nuit dimanche)</t>
  </si>
  <si>
    <t>Service sécurité incendie agent SSIAP 2 (nuit dimanche)</t>
  </si>
  <si>
    <t>Service sécurité incendie agent SSIAP 3 (jour dimanche)</t>
  </si>
  <si>
    <t>Service sécurité incendie agent SSIAP 3 (nuit dimanche)</t>
  </si>
  <si>
    <t>Service sécurité incendie agent ADS (jour dimanche)</t>
  </si>
  <si>
    <t>Service sécurité incendie agent ADS  (nuit dimanche)</t>
  </si>
  <si>
    <t>Mise à disposition des équipements et matériels nécessaires dans le cadre de la posture Vigipirate - GILET PARE-BALLE à port discret avec une protection de type 3 A, minimum, y compris sa housse individuelle</t>
  </si>
  <si>
    <t>ÉMETTEUR/RÉCEPTEUR par poste supplémentaire</t>
  </si>
  <si>
    <t>Service sécurité incendie agent SSIAP 1 (jour en jour ouvré*)</t>
  </si>
  <si>
    <t>Service sécurité incendie agent SSIAP 1 (nuit en jour ouvré*)</t>
  </si>
  <si>
    <t>Service sécurité incendie agent SSIAP 1 (nuit jour férié*)</t>
  </si>
  <si>
    <t>Service sécurité incendie agent SSIAP 2 (jour en jour ouvré*)</t>
  </si>
  <si>
    <t>Service sécurité incendie agent SSIAP 2 (nuit en jour ouvré*)</t>
  </si>
  <si>
    <t>Service sécurité incendie agent SSIAP 2 (nuit jour férié*)</t>
  </si>
  <si>
    <t>Service sécurité incendie agent SSIAP 3 (jour en jour ouvré*)</t>
  </si>
  <si>
    <t>Service sécurité incendie agent SSIAP 3 (nuit en jour ouvré*)</t>
  </si>
  <si>
    <t>Service sécurité incendie agent SSIAP 3 (nuit jour férié*)</t>
  </si>
  <si>
    <t>Service sécurité incendie agent ADS (jour en jour ouvré*)</t>
  </si>
  <si>
    <t>Service sécurité incendie agent ADS (nuit en jour ouvré*)</t>
  </si>
  <si>
    <t>Service sécurité incendie agent ADS (nuit jour férié*)</t>
  </si>
  <si>
    <t>Service sécurité incendie agent maitre chien (jour en jour ouvré*)</t>
  </si>
  <si>
    <t>Heure</t>
  </si>
  <si>
    <t>Chef d’équipe événementiel</t>
  </si>
  <si>
    <t>Agent de filtrage / contrôle d’accès événement</t>
  </si>
  <si>
    <t>Coordinateur sécurité événement</t>
  </si>
  <si>
    <t>Unité</t>
  </si>
  <si>
    <t>Unité / événement</t>
  </si>
  <si>
    <t>Émetteurs/radios talkie-walkie</t>
  </si>
  <si>
    <t>Unité / jour</t>
  </si>
  <si>
    <t>Vêtements haute visibilité / brassards staff</t>
  </si>
  <si>
    <t>Renfort sécurité en urgence (moins de 4h)</t>
  </si>
  <si>
    <t>Moyens matériels</t>
  </si>
  <si>
    <t>Site en fermeture au public : SECURITE INCENDIE -  du lundi au vendredi</t>
  </si>
  <si>
    <t>Site en fermeture au public : SECURITE INCENDIE - SAMEDI</t>
  </si>
  <si>
    <t>Site en fermeture au public : SURETE - du lundi au vendredi</t>
  </si>
  <si>
    <t>Site en fermeture au public : SURETE - SAMEDI</t>
  </si>
  <si>
    <t>TOTAL SITE HEURES OUVREES</t>
  </si>
  <si>
    <t>TOTAL SITE HEURES NON OUVREES</t>
  </si>
  <si>
    <t>Nombre total d'heures par an</t>
  </si>
  <si>
    <t>Formation au poste SSIAP3</t>
  </si>
  <si>
    <t>Site en fermeture au public : SECURITE INCENDIE -  JOURS FERIES (Hors Dimanche)</t>
  </si>
  <si>
    <t>Site en fermeture au public : SURETE -  JOURS FERIES  (Hors Dimanche)</t>
  </si>
  <si>
    <t>Site en fermeture au public : SECURITE INCENDIE -  Dimanche - Jour</t>
  </si>
  <si>
    <t>Site en fermeture au public : SURETE -  Dimanche - Jour</t>
  </si>
  <si>
    <t>Site en fermeture au public : SECURITE INCENDIE -  Dimanche - Nuit</t>
  </si>
  <si>
    <t>Site en fermeture au public : SURETE -  Dimanche - Nuit</t>
  </si>
  <si>
    <t>Bâtiment</t>
  </si>
  <si>
    <t>Site en fermeture au public : SECURITE INCENDIE -  JOURS FERIES - NUIT - (Hors Dimanche)</t>
  </si>
  <si>
    <t>Site en fermeture au public : SURETE -  JOURS FERIES - NUIT - (Hors Dimanche)</t>
  </si>
  <si>
    <t>AFD
Bâtiment C</t>
  </si>
  <si>
    <t>Le marché en version de base a une durée mensionné au CCAP</t>
  </si>
  <si>
    <t>Service sécurité incendie agent SSIAP 2 (jour dimanche)</t>
  </si>
  <si>
    <t>Service sécurité incendie agent SSIAP 2 (jour férié*)</t>
  </si>
  <si>
    <t>Service sécurité incendie agent SSIAP 1 (jour férié*)</t>
  </si>
  <si>
    <t>Un agent d'accueil physique</t>
  </si>
  <si>
    <t xml:space="preserve">Il faut dire qu’un jour férié tombant un dimanche est considéré comme un dimanche normal </t>
  </si>
  <si>
    <t>Service sécurité incendie agent maitre chien (nuit en jour ouvré*)</t>
  </si>
  <si>
    <t>Service sécurité incendie agent maitre chien (jour dimanche)</t>
  </si>
  <si>
    <t>Service sécurité incendie agent maitre chien (nuit dimanche)</t>
  </si>
  <si>
    <t>Service sécurité incendie agent maitre chien (nuit jour férié*)</t>
  </si>
  <si>
    <r>
      <t xml:space="preserve">Portiques détecteurs de métaux - </t>
    </r>
    <r>
      <rPr>
        <sz val="11"/>
        <color theme="1"/>
        <rFont val="Aptos Narrow"/>
        <family val="2"/>
        <scheme val="minor"/>
      </rPr>
      <t>magnétomètre</t>
    </r>
  </si>
  <si>
    <t>Service sécurité incendie agent SSIAP 3 (jour  férié*)</t>
  </si>
  <si>
    <t>Service sécurité incendie agent ADS (jour  férié*)</t>
  </si>
  <si>
    <t>Service sécurité incendie agent maitre chien (jour  férié*)</t>
  </si>
  <si>
    <t>TOTAL ANNUEL</t>
  </si>
  <si>
    <t>TOTAL DUREE DU MARCHE</t>
  </si>
  <si>
    <t>Prix non actualisé</t>
  </si>
  <si>
    <t>AFD
Bâtiment B</t>
  </si>
  <si>
    <t>AFD 
Bâtiment B</t>
  </si>
  <si>
    <t>Bâtiment B</t>
  </si>
  <si>
    <t>AFD 
Bâtiment C</t>
  </si>
  <si>
    <t>Fixer un nombre de jours</t>
  </si>
  <si>
    <r>
      <rPr>
        <b/>
        <sz val="18"/>
        <color rgb="FF240E61"/>
        <rFont val="Arial"/>
        <family val="2"/>
      </rPr>
      <t xml:space="preserve">Prestations de sûreté sécurité </t>
    </r>
    <r>
      <rPr>
        <b/>
        <sz val="18"/>
        <color rgb="FFFF0000"/>
        <rFont val="Arial"/>
        <family val="2"/>
      </rPr>
      <t>SEC-2025-0465
Document contractuel</t>
    </r>
  </si>
  <si>
    <t>Service sécurité incendie agent de surveillance vidéo (jour en jour ouvré*)</t>
  </si>
  <si>
    <t>Service sécurité incendie agent de surveillance vidéo (nuit en jour ouvré*)</t>
  </si>
  <si>
    <t>Service sécurité incendie agent de surveillance vidéo (jour dimanche)</t>
  </si>
  <si>
    <t>Service sécurité incendie agent de surveillance vidéo  (nuit dimanche)</t>
  </si>
  <si>
    <t>Service sécurité incendie agent de surveillance vidéo (jour  férié*)</t>
  </si>
  <si>
    <t>Service sécurité incendie agent de surveillance vidéo (nuit jour férié*)</t>
  </si>
  <si>
    <t xml:space="preserve">Taux TVA </t>
  </si>
  <si>
    <t>Total €  pour la deuxième année</t>
  </si>
  <si>
    <t>Total € pour la troisième année</t>
  </si>
  <si>
    <t>Pré-Exploitation</t>
  </si>
  <si>
    <t>Phase RUN Bâtiment A</t>
  </si>
  <si>
    <t>Phase RUN Bâtiment B</t>
  </si>
  <si>
    <t>Phase RUN Bâtiment C</t>
  </si>
  <si>
    <t>Total € pour la cinquième année</t>
  </si>
  <si>
    <t>TVA</t>
  </si>
  <si>
    <r>
      <rPr>
        <b/>
        <sz val="18"/>
        <color rgb="FF240E61"/>
        <rFont val="Calibri"/>
        <family val="2"/>
      </rPr>
      <t xml:space="preserve">Prestations de sûreté sécurité </t>
    </r>
    <r>
      <rPr>
        <b/>
        <sz val="18"/>
        <color rgb="FFFF0000"/>
        <rFont val="Calibri"/>
        <family val="2"/>
      </rPr>
      <t>SEC-2025-0465
Document contractuel</t>
    </r>
  </si>
  <si>
    <r>
      <t>Le candidat doit remplir les cellules</t>
    </r>
    <r>
      <rPr>
        <b/>
        <sz val="12"/>
        <color theme="1"/>
        <rFont val="Aptos Narrow"/>
        <family val="2"/>
        <scheme val="minor"/>
      </rPr>
      <t xml:space="preserve">  en </t>
    </r>
    <r>
      <rPr>
        <b/>
        <u/>
        <sz val="12"/>
        <color rgb="FFFF0000"/>
        <rFont val="Aptos Narrow"/>
        <family val="2"/>
        <scheme val="minor"/>
      </rPr>
      <t>jaune</t>
    </r>
    <r>
      <rPr>
        <sz val="12"/>
        <color theme="1"/>
        <rFont val="Aptos Narrow"/>
        <family val="2"/>
        <scheme val="minor"/>
      </rPr>
      <t>, les tableaux se remplissent automatiquement pour les autres cellules.
Le candidat a interdiction de modifier les onglets. Dans le cas où une erreur de report ou de formule est constatée, le candidat doit le signaler au Pouvoir Adjudicateur.</t>
    </r>
  </si>
  <si>
    <t>Nombre d'heures</t>
  </si>
  <si>
    <t>Prix unitaire
€/h</t>
  </si>
  <si>
    <t>Taux horaires
€ /h</t>
  </si>
  <si>
    <t>heures</t>
  </si>
  <si>
    <t xml:space="preserve">Prestations et fournitures diverses nécessaires à la réalisation du contrat (il est demandé au prestataire de détailler ce montant dans son offre technique).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</si>
</sst>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_-* #,##0.0\ [$€-40C]_-;\-* #,##0.0\ [$€-40C]_-;_-* &quot;-&quot;??\ [$€-40C]_-;_-@_-"/>
    <numFmt numFmtId="166" formatCode="_-* #,##0.00\ [$€-40C]_-;\-* #,##0.00\ [$€-40C]_-;_-* &quot;-&quot;??\ [$€-40C]_-;_-@_-"/>
    <numFmt numFmtId="167" formatCode="_-* #,##0_-;\-* #,##0_-;_-* &quot;-&quot;??_-;_-@_-"/>
  </numFmts>
  <fonts count="5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indexed="8"/>
      <name val="Arial"/>
      <family val="2"/>
    </font>
    <font>
      <b/>
      <sz val="18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b/>
      <u/>
      <sz val="18"/>
      <color theme="1"/>
      <name val="Aptos Narrow"/>
      <family val="2"/>
      <scheme val="minor"/>
    </font>
    <font>
      <b/>
      <u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6"/>
      <color indexed="8"/>
      <name val="Calibri"/>
      <family val="2"/>
    </font>
    <font>
      <sz val="16"/>
      <color theme="1"/>
      <name val="Calibri"/>
      <family val="2"/>
    </font>
    <font>
      <sz val="16"/>
      <color indexed="8"/>
      <name val="Calibri"/>
      <family val="2"/>
    </font>
    <font>
      <b/>
      <sz val="16"/>
      <color rgb="FF0070C0"/>
      <name val="Calibri"/>
      <family val="2"/>
    </font>
    <font>
      <b/>
      <sz val="16"/>
      <name val="Calibri"/>
      <family val="2"/>
    </font>
    <font>
      <sz val="11"/>
      <color theme="1"/>
      <name val="Arial"/>
      <family val="2"/>
    </font>
    <font>
      <sz val="18"/>
      <color indexed="8"/>
      <name val="Arial"/>
      <family val="2"/>
    </font>
    <font>
      <b/>
      <sz val="18"/>
      <color theme="1"/>
      <name val="Calibri"/>
      <family val="2"/>
    </font>
    <font>
      <b/>
      <sz val="18"/>
      <color rgb="FF240E61"/>
      <name val="Calibri"/>
      <family val="2"/>
    </font>
    <font>
      <b/>
      <sz val="18"/>
      <color rgb="FFFF0000"/>
      <name val="Calibri"/>
      <family val="2"/>
    </font>
    <font>
      <b/>
      <sz val="18"/>
      <color theme="1"/>
      <name val="Arial"/>
      <family val="2"/>
    </font>
    <font>
      <b/>
      <sz val="18"/>
      <color rgb="FF240E61"/>
      <name val="Arial"/>
      <family val="2"/>
    </font>
    <font>
      <b/>
      <sz val="18"/>
      <color rgb="FFFF0000"/>
      <name val="Arial"/>
      <family val="2"/>
    </font>
    <font>
      <sz val="18"/>
      <color theme="1"/>
      <name val="Arial"/>
      <family val="2"/>
    </font>
    <font>
      <b/>
      <sz val="18"/>
      <color theme="0"/>
      <name val="Arial"/>
      <family val="2"/>
    </font>
    <font>
      <b/>
      <sz val="36"/>
      <color theme="0"/>
      <name val="Arial"/>
      <family val="2"/>
    </font>
    <font>
      <b/>
      <sz val="16"/>
      <color theme="0"/>
      <name val="Calibri"/>
      <family val="2"/>
    </font>
    <font>
      <b/>
      <sz val="16"/>
      <color theme="1"/>
      <name val="Calibri"/>
      <family val="2"/>
    </font>
    <font>
      <b/>
      <sz val="22"/>
      <color indexed="8"/>
      <name val="Arial"/>
      <family val="2"/>
    </font>
    <font>
      <sz val="22"/>
      <color indexed="8"/>
      <name val="Arial"/>
      <family val="2"/>
    </font>
    <font>
      <sz val="22"/>
      <color theme="1"/>
      <name val="Arial"/>
      <family val="2"/>
    </font>
    <font>
      <b/>
      <sz val="24"/>
      <color indexed="8"/>
      <name val="Arial"/>
      <family val="2"/>
    </font>
    <font>
      <sz val="24"/>
      <color indexed="8"/>
      <name val="Arial"/>
      <family val="2"/>
    </font>
    <font>
      <sz val="8"/>
      <name val="Aptos Narrow"/>
      <family val="2"/>
      <scheme val="minor"/>
    </font>
    <font>
      <b/>
      <sz val="22"/>
      <name val="Calibri"/>
      <family val="2"/>
    </font>
    <font>
      <b/>
      <sz val="11"/>
      <color theme="1"/>
      <name val="Aptos Narrow"/>
      <family val="2"/>
      <scheme val="minor"/>
    </font>
    <font>
      <i/>
      <sz val="11"/>
      <color rgb="FFFF0000"/>
      <name val="Segoe UI"/>
      <family val="2"/>
    </font>
    <font>
      <sz val="16"/>
      <name val="Calibri"/>
      <family val="2"/>
    </font>
    <font>
      <sz val="11"/>
      <color rgb="FFFF0000"/>
      <name val="Aptos Narrow"/>
      <family val="2"/>
      <scheme val="minor"/>
    </font>
    <font>
      <sz val="11"/>
      <color rgb="FFFF0000"/>
      <name val="Arial"/>
      <family val="2"/>
    </font>
    <font>
      <b/>
      <u/>
      <sz val="12"/>
      <color rgb="FFFF0000"/>
      <name val="Aptos Narrow"/>
      <family val="2"/>
      <scheme val="minor"/>
    </font>
    <font>
      <sz val="18"/>
      <color theme="1"/>
      <name val="Calibri"/>
      <family val="2"/>
    </font>
    <font>
      <b/>
      <sz val="18"/>
      <color theme="0"/>
      <name val="Calibri"/>
      <family val="2"/>
    </font>
    <font>
      <b/>
      <sz val="14"/>
      <color indexed="8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6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1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9">
    <xf numFmtId="0" fontId="0" fillId="0" borderId="0" xfId="0"/>
    <xf numFmtId="0" fontId="2" fillId="2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165" fontId="2" fillId="0" borderId="4" xfId="1" applyNumberFormat="1" applyFont="1" applyBorder="1" applyAlignment="1">
      <alignment vertical="center"/>
    </xf>
    <xf numFmtId="166" fontId="2" fillId="0" borderId="4" xfId="1" applyNumberFormat="1" applyFont="1" applyBorder="1" applyAlignment="1">
      <alignment vertical="center"/>
    </xf>
    <xf numFmtId="0" fontId="2" fillId="0" borderId="0" xfId="0" applyFont="1" applyAlignment="1">
      <alignment vertical="top"/>
    </xf>
    <xf numFmtId="0" fontId="2" fillId="0" borderId="2" xfId="0" applyFont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5" fillId="5" borderId="4" xfId="0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/>
    </xf>
    <xf numFmtId="0" fontId="7" fillId="0" borderId="15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6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12" fillId="0" borderId="0" xfId="0" applyFont="1" applyProtection="1">
      <protection locked="0"/>
    </xf>
    <xf numFmtId="0" fontId="0" fillId="0" borderId="0" xfId="0" applyProtection="1">
      <protection locked="0"/>
    </xf>
    <xf numFmtId="0" fontId="13" fillId="0" borderId="0" xfId="0" applyFont="1" applyProtection="1">
      <protection locked="0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  <protection locked="0"/>
    </xf>
    <xf numFmtId="0" fontId="16" fillId="0" borderId="0" xfId="0" applyFont="1" applyAlignment="1">
      <alignment horizontal="left" vertical="top"/>
    </xf>
    <xf numFmtId="0" fontId="18" fillId="0" borderId="0" xfId="0" applyFont="1"/>
    <xf numFmtId="0" fontId="17" fillId="4" borderId="4" xfId="0" applyFont="1" applyFill="1" applyBorder="1" applyAlignment="1">
      <alignment horizontal="center" vertical="center" wrapText="1"/>
    </xf>
    <xf numFmtId="164" fontId="17" fillId="5" borderId="4" xfId="0" applyNumberFormat="1" applyFont="1" applyFill="1" applyBorder="1" applyAlignment="1">
      <alignment horizontal="right" vertical="center"/>
    </xf>
    <xf numFmtId="0" fontId="17" fillId="0" borderId="7" xfId="0" applyFont="1" applyBorder="1" applyAlignment="1">
      <alignment horizontal="center" vertical="center" wrapText="1"/>
    </xf>
    <xf numFmtId="164" fontId="17" fillId="0" borderId="4" xfId="0" applyNumberFormat="1" applyFont="1" applyBorder="1" applyAlignment="1">
      <alignment horizontal="right" vertical="center"/>
    </xf>
    <xf numFmtId="0" fontId="17" fillId="5" borderId="4" xfId="0" applyFont="1" applyFill="1" applyBorder="1" applyAlignment="1">
      <alignment horizontal="center" vertical="center"/>
    </xf>
    <xf numFmtId="0" fontId="22" fillId="0" borderId="29" xfId="0" applyFont="1" applyBorder="1" applyAlignment="1">
      <alignment vertical="top" wrapText="1"/>
    </xf>
    <xf numFmtId="0" fontId="22" fillId="0" borderId="30" xfId="0" applyFont="1" applyBorder="1" applyAlignment="1">
      <alignment vertical="top" wrapText="1"/>
    </xf>
    <xf numFmtId="0" fontId="22" fillId="0" borderId="0" xfId="0" applyFont="1" applyAlignment="1">
      <alignment horizontal="left" vertical="top"/>
    </xf>
    <xf numFmtId="0" fontId="22" fillId="0" borderId="0" xfId="0" applyFont="1"/>
    <xf numFmtId="0" fontId="23" fillId="0" borderId="4" xfId="0" applyFont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166" fontId="7" fillId="3" borderId="4" xfId="0" applyNumberFormat="1" applyFont="1" applyFill="1" applyBorder="1" applyAlignment="1">
      <alignment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0" fillId="6" borderId="12" xfId="0" applyFont="1" applyFill="1" applyBorder="1" applyAlignment="1">
      <alignment horizontal="center" vertical="center"/>
    </xf>
    <xf numFmtId="0" fontId="10" fillId="6" borderId="13" xfId="0" applyFont="1" applyFill="1" applyBorder="1" applyAlignment="1">
      <alignment horizontal="center" vertical="center"/>
    </xf>
    <xf numFmtId="0" fontId="10" fillId="6" borderId="26" xfId="0" applyFont="1" applyFill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3" borderId="6" xfId="0" applyFont="1" applyFill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44" fontId="23" fillId="5" borderId="13" xfId="3" applyFont="1" applyFill="1" applyBorder="1" applyAlignment="1">
      <alignment horizontal="center" vertical="center"/>
    </xf>
    <xf numFmtId="44" fontId="23" fillId="5" borderId="14" xfId="3" applyFont="1" applyFill="1" applyBorder="1" applyAlignment="1">
      <alignment horizontal="center" vertical="center"/>
    </xf>
    <xf numFmtId="44" fontId="23" fillId="0" borderId="13" xfId="3" applyFont="1" applyFill="1" applyBorder="1" applyAlignment="1">
      <alignment horizontal="center" vertical="center"/>
    </xf>
    <xf numFmtId="44" fontId="17" fillId="0" borderId="7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 wrapText="1"/>
    </xf>
    <xf numFmtId="44" fontId="23" fillId="0" borderId="14" xfId="3" applyFont="1" applyFill="1" applyBorder="1" applyAlignment="1">
      <alignment horizontal="center" vertical="center"/>
    </xf>
    <xf numFmtId="0" fontId="22" fillId="0" borderId="41" xfId="0" applyFont="1" applyBorder="1"/>
    <xf numFmtId="0" fontId="22" fillId="0" borderId="42" xfId="0" applyFont="1" applyBorder="1"/>
    <xf numFmtId="0" fontId="34" fillId="0" borderId="20" xfId="0" applyFont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 wrapText="1"/>
    </xf>
    <xf numFmtId="164" fontId="17" fillId="5" borderId="7" xfId="0" applyNumberFormat="1" applyFont="1" applyFill="1" applyBorder="1" applyAlignment="1">
      <alignment horizontal="right" vertical="center"/>
    </xf>
    <xf numFmtId="0" fontId="17" fillId="4" borderId="7" xfId="0" applyFont="1" applyFill="1" applyBorder="1" applyAlignment="1">
      <alignment vertical="center" wrapText="1"/>
    </xf>
    <xf numFmtId="166" fontId="21" fillId="3" borderId="40" xfId="0" applyNumberFormat="1" applyFont="1" applyFill="1" applyBorder="1" applyAlignment="1">
      <alignment vertical="center" wrapText="1"/>
    </xf>
    <xf numFmtId="0" fontId="0" fillId="3" borderId="0" xfId="0" applyFill="1"/>
    <xf numFmtId="0" fontId="0" fillId="0" borderId="0" xfId="0" applyAlignment="1">
      <alignment vertical="center" wrapText="1"/>
    </xf>
    <xf numFmtId="0" fontId="0" fillId="0" borderId="16" xfId="0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10" fillId="6" borderId="14" xfId="0" applyFont="1" applyFill="1" applyBorder="1" applyAlignment="1">
      <alignment horizontal="center" vertical="center"/>
    </xf>
    <xf numFmtId="44" fontId="36" fillId="5" borderId="13" xfId="3" applyFont="1" applyFill="1" applyBorder="1" applyAlignment="1">
      <alignment horizontal="center" vertical="center"/>
    </xf>
    <xf numFmtId="0" fontId="37" fillId="0" borderId="0" xfId="0" applyFont="1"/>
    <xf numFmtId="44" fontId="39" fillId="6" borderId="13" xfId="3" applyFont="1" applyFill="1" applyBorder="1" applyAlignment="1">
      <alignment horizontal="center" vertical="center"/>
    </xf>
    <xf numFmtId="0" fontId="7" fillId="8" borderId="0" xfId="0" applyFont="1" applyFill="1" applyAlignment="1">
      <alignment vertical="center" wrapText="1"/>
    </xf>
    <xf numFmtId="0" fontId="17" fillId="9" borderId="4" xfId="0" applyFont="1" applyFill="1" applyBorder="1" applyAlignment="1">
      <alignment horizontal="center" vertical="center" wrapText="1"/>
    </xf>
    <xf numFmtId="166" fontId="41" fillId="10" borderId="43" xfId="0" applyNumberFormat="1" applyFont="1" applyFill="1" applyBorder="1" applyAlignment="1">
      <alignment vertical="center" wrapText="1"/>
    </xf>
    <xf numFmtId="166" fontId="41" fillId="10" borderId="40" xfId="0" applyNumberFormat="1" applyFont="1" applyFill="1" applyBorder="1" applyAlignment="1">
      <alignment vertical="center" wrapText="1"/>
    </xf>
    <xf numFmtId="0" fontId="42" fillId="0" borderId="0" xfId="0" applyFont="1" applyAlignment="1">
      <alignment vertical="center" wrapText="1"/>
    </xf>
    <xf numFmtId="0" fontId="42" fillId="0" borderId="0" xfId="0" applyFont="1" applyAlignment="1">
      <alignment horizontal="center" vertical="center" wrapText="1"/>
    </xf>
    <xf numFmtId="0" fontId="43" fillId="0" borderId="0" xfId="0" applyFont="1"/>
    <xf numFmtId="167" fontId="7" fillId="0" borderId="7" xfId="4" applyNumberFormat="1" applyFont="1" applyBorder="1" applyAlignment="1">
      <alignment horizontal="center" vertical="center" wrapText="1"/>
    </xf>
    <xf numFmtId="166" fontId="7" fillId="0" borderId="4" xfId="0" applyNumberFormat="1" applyFont="1" applyBorder="1" applyAlignment="1">
      <alignment vertical="center" wrapText="1"/>
    </xf>
    <xf numFmtId="166" fontId="7" fillId="0" borderId="0" xfId="0" applyNumberFormat="1" applyFont="1" applyAlignment="1">
      <alignment vertical="center" wrapText="1"/>
    </xf>
    <xf numFmtId="167" fontId="7" fillId="0" borderId="0" xfId="4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167" fontId="8" fillId="0" borderId="4" xfId="4" applyNumberFormat="1" applyFont="1" applyBorder="1" applyAlignment="1">
      <alignment horizontal="center" vertical="center" wrapText="1"/>
    </xf>
    <xf numFmtId="0" fontId="46" fillId="0" borderId="0" xfId="0" applyFont="1"/>
    <xf numFmtId="44" fontId="39" fillId="6" borderId="14" xfId="3" applyFont="1" applyFill="1" applyBorder="1" applyAlignment="1">
      <alignment horizontal="center" vertical="center"/>
    </xf>
    <xf numFmtId="0" fontId="22" fillId="0" borderId="4" xfId="0" applyFont="1" applyBorder="1"/>
    <xf numFmtId="0" fontId="22" fillId="3" borderId="4" xfId="0" applyFont="1" applyFill="1" applyBorder="1"/>
    <xf numFmtId="9" fontId="0" fillId="0" borderId="0" xfId="5" applyFont="1"/>
    <xf numFmtId="43" fontId="45" fillId="0" borderId="0" xfId="4" applyFont="1" applyAlignment="1">
      <alignment vertical="center" wrapText="1"/>
    </xf>
    <xf numFmtId="43" fontId="0" fillId="0" borderId="0" xfId="4" applyFont="1" applyAlignment="1">
      <alignment vertical="center" wrapText="1"/>
    </xf>
    <xf numFmtId="164" fontId="2" fillId="0" borderId="4" xfId="0" applyNumberFormat="1" applyFont="1" applyBorder="1" applyAlignment="1">
      <alignment horizontal="right" vertical="center"/>
    </xf>
    <xf numFmtId="167" fontId="7" fillId="3" borderId="7" xfId="4" applyNumberFormat="1" applyFont="1" applyFill="1" applyBorder="1" applyAlignment="1">
      <alignment horizontal="center" vertical="center" wrapText="1"/>
    </xf>
    <xf numFmtId="0" fontId="44" fillId="0" borderId="4" xfId="0" applyFont="1" applyBorder="1"/>
    <xf numFmtId="0" fontId="18" fillId="3" borderId="4" xfId="0" applyFont="1" applyFill="1" applyBorder="1"/>
    <xf numFmtId="166" fontId="21" fillId="0" borderId="17" xfId="0" applyNumberFormat="1" applyFont="1" applyBorder="1" applyAlignment="1">
      <alignment vertical="center" wrapText="1"/>
    </xf>
    <xf numFmtId="0" fontId="16" fillId="0" borderId="0" xfId="0" applyFont="1"/>
    <xf numFmtId="0" fontId="51" fillId="4" borderId="4" xfId="0" applyFont="1" applyFill="1" applyBorder="1" applyAlignment="1">
      <alignment horizontal="center" vertical="center" wrapText="1"/>
    </xf>
    <xf numFmtId="0" fontId="52" fillId="4" borderId="4" xfId="0" applyFont="1" applyFill="1" applyBorder="1" applyAlignment="1">
      <alignment horizontal="center" vertical="center" wrapText="1"/>
    </xf>
    <xf numFmtId="0" fontId="53" fillId="2" borderId="4" xfId="0" applyFont="1" applyFill="1" applyBorder="1" applyAlignment="1">
      <alignment horizontal="center" vertical="center"/>
    </xf>
    <xf numFmtId="0" fontId="53" fillId="3" borderId="4" xfId="0" applyFont="1" applyFill="1" applyBorder="1" applyAlignment="1">
      <alignment horizontal="center" vertical="center"/>
    </xf>
    <xf numFmtId="165" fontId="53" fillId="0" borderId="4" xfId="1" applyNumberFormat="1" applyFont="1" applyBorder="1" applyAlignment="1">
      <alignment vertical="center"/>
    </xf>
    <xf numFmtId="164" fontId="53" fillId="0" borderId="4" xfId="0" applyNumberFormat="1" applyFont="1" applyBorder="1" applyAlignment="1">
      <alignment horizontal="right" vertical="center"/>
    </xf>
    <xf numFmtId="166" fontId="53" fillId="0" borderId="4" xfId="1" applyNumberFormat="1" applyFont="1" applyBorder="1" applyAlignment="1">
      <alignment vertical="center"/>
    </xf>
    <xf numFmtId="0" fontId="53" fillId="0" borderId="0" xfId="0" applyFont="1" applyAlignment="1">
      <alignment vertical="top"/>
    </xf>
    <xf numFmtId="0" fontId="53" fillId="0" borderId="2" xfId="0" applyFont="1" applyBorder="1" applyAlignment="1">
      <alignment horizontal="center" vertical="top"/>
    </xf>
    <xf numFmtId="0" fontId="51" fillId="5" borderId="4" xfId="0" applyFont="1" applyFill="1" applyBorder="1" applyAlignment="1">
      <alignment horizontal="center" vertical="center" wrapText="1"/>
    </xf>
    <xf numFmtId="164" fontId="51" fillId="5" borderId="4" xfId="0" applyNumberFormat="1" applyFont="1" applyFill="1" applyBorder="1" applyAlignment="1">
      <alignment horizontal="right" vertical="center"/>
    </xf>
    <xf numFmtId="44" fontId="53" fillId="3" borderId="4" xfId="3" applyFont="1" applyFill="1" applyBorder="1" applyAlignment="1">
      <alignment horizontal="center" vertical="center"/>
    </xf>
    <xf numFmtId="44" fontId="53" fillId="0" borderId="4" xfId="3" applyFont="1" applyFill="1" applyBorder="1" applyAlignment="1">
      <alignment horizontal="center" vertical="center"/>
    </xf>
    <xf numFmtId="0" fontId="16" fillId="0" borderId="4" xfId="0" applyFont="1" applyBorder="1"/>
    <xf numFmtId="0" fontId="16" fillId="3" borderId="4" xfId="0" applyFont="1" applyFill="1" applyBorder="1"/>
    <xf numFmtId="0" fontId="54" fillId="0" borderId="4" xfId="0" applyFont="1" applyBorder="1"/>
    <xf numFmtId="167" fontId="45" fillId="0" borderId="0" xfId="0" applyNumberFormat="1" applyFont="1" applyAlignment="1">
      <alignment vertical="center" wrapText="1"/>
    </xf>
    <xf numFmtId="167" fontId="0" fillId="0" borderId="0" xfId="0" applyNumberFormat="1" applyAlignment="1">
      <alignment vertical="center" wrapText="1"/>
    </xf>
    <xf numFmtId="0" fontId="19" fillId="0" borderId="1" xfId="0" applyFont="1" applyBorder="1" applyAlignment="1">
      <alignment horizontal="center" vertical="top"/>
    </xf>
    <xf numFmtId="0" fontId="19" fillId="0" borderId="2" xfId="0" applyFont="1" applyBorder="1" applyAlignment="1">
      <alignment horizontal="center" vertical="top"/>
    </xf>
    <xf numFmtId="0" fontId="19" fillId="0" borderId="3" xfId="0" applyFont="1" applyBorder="1" applyAlignment="1">
      <alignment horizontal="center" vertical="top"/>
    </xf>
    <xf numFmtId="0" fontId="20" fillId="0" borderId="22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33" fillId="6" borderId="9" xfId="0" applyFont="1" applyFill="1" applyBorder="1" applyAlignment="1">
      <alignment horizontal="center" vertical="center" wrapText="1"/>
    </xf>
    <xf numFmtId="0" fontId="33" fillId="6" borderId="10" xfId="0" applyFont="1" applyFill="1" applyBorder="1" applyAlignment="1">
      <alignment horizontal="center" vertical="center" wrapText="1"/>
    </xf>
    <xf numFmtId="0" fontId="33" fillId="6" borderId="11" xfId="0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top" wrapText="1"/>
    </xf>
    <xf numFmtId="0" fontId="24" fillId="0" borderId="29" xfId="0" applyFont="1" applyBorder="1" applyAlignment="1">
      <alignment horizontal="center" vertical="top" wrapText="1"/>
    </xf>
    <xf numFmtId="0" fontId="24" fillId="0" borderId="30" xfId="0" applyFont="1" applyBorder="1" applyAlignment="1">
      <alignment horizontal="center" vertical="top" wrapText="1"/>
    </xf>
    <xf numFmtId="0" fontId="33" fillId="6" borderId="1" xfId="0" applyFont="1" applyFill="1" applyBorder="1" applyAlignment="1">
      <alignment horizontal="center" vertical="center" wrapText="1"/>
    </xf>
    <xf numFmtId="0" fontId="33" fillId="6" borderId="2" xfId="0" applyFont="1" applyFill="1" applyBorder="1" applyAlignment="1">
      <alignment horizontal="center" vertical="center" wrapText="1"/>
    </xf>
    <xf numFmtId="0" fontId="33" fillId="6" borderId="3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44" fillId="0" borderId="47" xfId="0" applyFont="1" applyBorder="1" applyAlignment="1">
      <alignment horizontal="center"/>
    </xf>
    <xf numFmtId="0" fontId="44" fillId="0" borderId="0" xfId="0" applyFont="1" applyAlignment="1">
      <alignment horizontal="center"/>
    </xf>
    <xf numFmtId="0" fontId="44" fillId="0" borderId="48" xfId="0" applyFont="1" applyBorder="1" applyAlignment="1">
      <alignment horizontal="center"/>
    </xf>
    <xf numFmtId="0" fontId="21" fillId="0" borderId="44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 wrapText="1"/>
    </xf>
    <xf numFmtId="0" fontId="21" fillId="0" borderId="46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1" fillId="0" borderId="27" xfId="0" applyFont="1" applyBorder="1" applyAlignment="1">
      <alignment horizontal="center" vertical="center" wrapText="1"/>
    </xf>
    <xf numFmtId="0" fontId="33" fillId="6" borderId="12" xfId="0" applyFont="1" applyFill="1" applyBorder="1" applyAlignment="1">
      <alignment horizontal="center" vertical="center" wrapText="1"/>
    </xf>
    <xf numFmtId="0" fontId="33" fillId="6" borderId="13" xfId="0" applyFont="1" applyFill="1" applyBorder="1" applyAlignment="1">
      <alignment horizontal="center" vertical="center" wrapText="1"/>
    </xf>
    <xf numFmtId="0" fontId="33" fillId="6" borderId="14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top" wrapText="1"/>
    </xf>
    <xf numFmtId="0" fontId="48" fillId="0" borderId="10" xfId="0" applyFont="1" applyBorder="1" applyAlignment="1">
      <alignment horizontal="center" vertical="top" wrapText="1"/>
    </xf>
    <xf numFmtId="0" fontId="48" fillId="0" borderId="11" xfId="0" applyFont="1" applyBorder="1" applyAlignment="1">
      <alignment horizontal="center" vertical="top" wrapText="1"/>
    </xf>
    <xf numFmtId="0" fontId="50" fillId="4" borderId="1" xfId="0" applyFont="1" applyFill="1" applyBorder="1" applyAlignment="1">
      <alignment horizontal="center" vertical="center" wrapText="1"/>
    </xf>
    <xf numFmtId="0" fontId="50" fillId="4" borderId="2" xfId="0" applyFont="1" applyFill="1" applyBorder="1" applyAlignment="1">
      <alignment horizontal="center" vertical="center" wrapText="1"/>
    </xf>
    <xf numFmtId="0" fontId="50" fillId="4" borderId="3" xfId="0" applyFont="1" applyFill="1" applyBorder="1" applyAlignment="1">
      <alignment horizontal="center" vertical="center" wrapText="1"/>
    </xf>
    <xf numFmtId="0" fontId="52" fillId="0" borderId="6" xfId="0" applyFont="1" applyBorder="1" applyAlignment="1">
      <alignment horizontal="center" vertical="center"/>
    </xf>
    <xf numFmtId="0" fontId="52" fillId="0" borderId="8" xfId="0" applyFont="1" applyBorder="1" applyAlignment="1">
      <alignment horizontal="center" vertical="center"/>
    </xf>
    <xf numFmtId="0" fontId="52" fillId="0" borderId="7" xfId="0" applyFont="1" applyBorder="1" applyAlignment="1">
      <alignment horizontal="center" vertical="center"/>
    </xf>
    <xf numFmtId="0" fontId="16" fillId="0" borderId="4" xfId="0" applyFont="1" applyBorder="1" applyAlignment="1">
      <alignment horizontal="left" wrapText="1"/>
    </xf>
    <xf numFmtId="0" fontId="49" fillId="6" borderId="1" xfId="0" applyFont="1" applyFill="1" applyBorder="1" applyAlignment="1">
      <alignment horizontal="center" vertical="center" wrapText="1"/>
    </xf>
    <xf numFmtId="0" fontId="49" fillId="6" borderId="2" xfId="0" applyFont="1" applyFill="1" applyBorder="1" applyAlignment="1">
      <alignment horizontal="center" vertical="center" wrapText="1"/>
    </xf>
    <xf numFmtId="0" fontId="49" fillId="6" borderId="3" xfId="0" applyFont="1" applyFill="1" applyBorder="1" applyAlignment="1">
      <alignment horizontal="center" vertical="center" wrapText="1"/>
    </xf>
    <xf numFmtId="0" fontId="31" fillId="7" borderId="16" xfId="0" applyFont="1" applyFill="1" applyBorder="1" applyAlignment="1">
      <alignment horizontal="center" vertical="center" wrapText="1"/>
    </xf>
    <xf numFmtId="0" fontId="31" fillId="7" borderId="4" xfId="0" applyFont="1" applyFill="1" applyBorder="1" applyAlignment="1">
      <alignment horizontal="center" vertical="center" wrapText="1"/>
    </xf>
    <xf numFmtId="0" fontId="31" fillId="7" borderId="17" xfId="0" applyFont="1" applyFill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1" fillId="7" borderId="21" xfId="0" applyFont="1" applyFill="1" applyBorder="1" applyAlignment="1">
      <alignment horizontal="center" vertical="center" wrapText="1"/>
    </xf>
    <xf numFmtId="0" fontId="31" fillId="7" borderId="2" xfId="0" applyFont="1" applyFill="1" applyBorder="1" applyAlignment="1">
      <alignment horizontal="center" vertical="center" wrapText="1"/>
    </xf>
    <xf numFmtId="0" fontId="31" fillId="7" borderId="40" xfId="0" applyFont="1" applyFill="1" applyBorder="1" applyAlignment="1">
      <alignment horizontal="center" vertical="center" wrapText="1"/>
    </xf>
    <xf numFmtId="0" fontId="38" fillId="6" borderId="9" xfId="0" applyFont="1" applyFill="1" applyBorder="1" applyAlignment="1">
      <alignment horizontal="center" vertical="center" wrapText="1"/>
    </xf>
    <xf numFmtId="0" fontId="38" fillId="6" borderId="10" xfId="0" applyFont="1" applyFill="1" applyBorder="1" applyAlignment="1">
      <alignment horizontal="center" vertical="center" wrapText="1"/>
    </xf>
    <xf numFmtId="0" fontId="38" fillId="6" borderId="11" xfId="0" applyFont="1" applyFill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top"/>
    </xf>
    <xf numFmtId="0" fontId="23" fillId="0" borderId="5" xfId="0" applyFont="1" applyBorder="1" applyAlignment="1">
      <alignment horizontal="center" vertical="top"/>
    </xf>
    <xf numFmtId="0" fontId="35" fillId="5" borderId="9" xfId="0" applyFont="1" applyFill="1" applyBorder="1" applyAlignment="1">
      <alignment horizontal="center" vertical="center" wrapText="1"/>
    </xf>
    <xf numFmtId="0" fontId="35" fillId="5" borderId="10" xfId="0" applyFont="1" applyFill="1" applyBorder="1" applyAlignment="1">
      <alignment horizontal="center" vertical="center" wrapText="1"/>
    </xf>
    <xf numFmtId="0" fontId="35" fillId="5" borderId="11" xfId="0" applyFont="1" applyFill="1" applyBorder="1" applyAlignment="1">
      <alignment horizontal="center" vertical="center" wrapText="1"/>
    </xf>
    <xf numFmtId="0" fontId="27" fillId="0" borderId="31" xfId="0" applyFont="1" applyBorder="1" applyAlignment="1">
      <alignment horizontal="center" vertical="top" wrapText="1"/>
    </xf>
    <xf numFmtId="0" fontId="27" fillId="0" borderId="0" xfId="0" applyFont="1" applyAlignment="1">
      <alignment horizontal="center" vertical="top" wrapText="1"/>
    </xf>
    <xf numFmtId="0" fontId="32" fillId="6" borderId="35" xfId="0" applyFont="1" applyFill="1" applyBorder="1" applyAlignment="1">
      <alignment horizontal="center" vertical="center" wrapText="1"/>
    </xf>
    <xf numFmtId="0" fontId="32" fillId="6" borderId="36" xfId="0" applyFont="1" applyFill="1" applyBorder="1" applyAlignment="1">
      <alignment horizontal="center" vertical="center" wrapText="1"/>
    </xf>
    <xf numFmtId="0" fontId="32" fillId="6" borderId="37" xfId="0" applyFont="1" applyFill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top"/>
    </xf>
    <xf numFmtId="0" fontId="23" fillId="0" borderId="2" xfId="0" applyFont="1" applyBorder="1" applyAlignment="1">
      <alignment horizontal="center" vertical="top"/>
    </xf>
    <xf numFmtId="0" fontId="23" fillId="0" borderId="32" xfId="0" applyFont="1" applyBorder="1" applyAlignment="1">
      <alignment horizontal="center" vertical="top"/>
    </xf>
    <xf numFmtId="0" fontId="3" fillId="0" borderId="15" xfId="0" applyFont="1" applyBorder="1" applyAlignment="1">
      <alignment horizontal="center" vertical="center" wrapText="1"/>
    </xf>
    <xf numFmtId="0" fontId="23" fillId="0" borderId="40" xfId="0" applyFont="1" applyBorder="1" applyAlignment="1">
      <alignment horizontal="center" vertical="top"/>
    </xf>
    <xf numFmtId="0" fontId="32" fillId="6" borderId="9" xfId="0" applyFont="1" applyFill="1" applyBorder="1" applyAlignment="1">
      <alignment horizontal="center" vertical="center" wrapText="1"/>
    </xf>
    <xf numFmtId="0" fontId="32" fillId="6" borderId="10" xfId="0" applyFont="1" applyFill="1" applyBorder="1" applyAlignment="1">
      <alignment horizontal="center" vertical="center" wrapText="1"/>
    </xf>
    <xf numFmtId="0" fontId="32" fillId="6" borderId="11" xfId="0" applyFont="1" applyFill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top" wrapText="1"/>
    </xf>
    <xf numFmtId="0" fontId="30" fillId="0" borderId="10" xfId="0" applyFont="1" applyBorder="1" applyAlignment="1">
      <alignment horizontal="center" vertical="top" wrapText="1"/>
    </xf>
    <xf numFmtId="0" fontId="30" fillId="0" borderId="11" xfId="0" applyFont="1" applyBorder="1" applyAlignment="1">
      <alignment horizontal="center" vertical="top" wrapText="1"/>
    </xf>
    <xf numFmtId="0" fontId="31" fillId="6" borderId="1" xfId="0" applyFont="1" applyFill="1" applyBorder="1" applyAlignment="1">
      <alignment horizontal="center" vertical="center" wrapText="1"/>
    </xf>
    <xf numFmtId="0" fontId="31" fillId="6" borderId="2" xfId="0" applyFont="1" applyFill="1" applyBorder="1" applyAlignment="1">
      <alignment horizontal="center" vertical="center" wrapText="1"/>
    </xf>
    <xf numFmtId="0" fontId="31" fillId="6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8" fillId="6" borderId="7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3" fillId="11" borderId="16" xfId="0" applyFont="1" applyFill="1" applyBorder="1" applyAlignment="1">
      <alignment horizontal="center" vertical="center" wrapText="1"/>
    </xf>
  </cellXfs>
  <cellStyles count="6">
    <cellStyle name="Milliers" xfId="4" builtinId="3"/>
    <cellStyle name="Monétaire" xfId="3" builtinId="4"/>
    <cellStyle name="Monétaire 5" xfId="1" xr:uid="{03134A02-78E5-4050-AB1E-8C93ECC41C0D}"/>
    <cellStyle name="Normal" xfId="0" builtinId="0"/>
    <cellStyle name="Normal 2" xfId="2" xr:uid="{20787464-8220-46F1-87CD-0B119DD8F9C8}"/>
    <cellStyle name="Pourcentag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6350</xdr:rowOff>
    </xdr:from>
    <xdr:ext cx="840892" cy="383374"/>
    <xdr:pic>
      <xdr:nvPicPr>
        <xdr:cNvPr id="2" name="image1.png">
          <a:extLst>
            <a:ext uri="{FF2B5EF4-FFF2-40B4-BE49-F238E27FC236}">
              <a16:creationId xmlns:a16="http://schemas.microsoft.com/office/drawing/2014/main" id="{95819050-BC76-4289-ADFC-1FBD9842EB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50"/>
          <a:ext cx="840892" cy="383374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6350</xdr:rowOff>
    </xdr:from>
    <xdr:ext cx="840892" cy="383374"/>
    <xdr:pic>
      <xdr:nvPicPr>
        <xdr:cNvPr id="2" name="image1.png">
          <a:extLst>
            <a:ext uri="{FF2B5EF4-FFF2-40B4-BE49-F238E27FC236}">
              <a16:creationId xmlns:a16="http://schemas.microsoft.com/office/drawing/2014/main" id="{DF71E007-0C31-47A5-A728-36018624B0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50"/>
          <a:ext cx="840892" cy="383374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6350</xdr:rowOff>
    </xdr:from>
    <xdr:ext cx="840892" cy="383374"/>
    <xdr:pic>
      <xdr:nvPicPr>
        <xdr:cNvPr id="2" name="image1.png">
          <a:extLst>
            <a:ext uri="{FF2B5EF4-FFF2-40B4-BE49-F238E27FC236}">
              <a16:creationId xmlns:a16="http://schemas.microsoft.com/office/drawing/2014/main" id="{6F21C093-A332-436E-B3CD-57EA00865C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50"/>
          <a:ext cx="840892" cy="38337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6350</xdr:rowOff>
    </xdr:from>
    <xdr:ext cx="840892" cy="383374"/>
    <xdr:pic>
      <xdr:nvPicPr>
        <xdr:cNvPr id="2" name="image1.png">
          <a:extLst>
            <a:ext uri="{FF2B5EF4-FFF2-40B4-BE49-F238E27FC236}">
              <a16:creationId xmlns:a16="http://schemas.microsoft.com/office/drawing/2014/main" id="{0AD7AB79-35D1-421F-9392-B20F227361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525"/>
          <a:ext cx="840892" cy="383374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6350</xdr:rowOff>
    </xdr:from>
    <xdr:ext cx="840892" cy="383374"/>
    <xdr:pic>
      <xdr:nvPicPr>
        <xdr:cNvPr id="2" name="image1.png">
          <a:extLst>
            <a:ext uri="{FF2B5EF4-FFF2-40B4-BE49-F238E27FC236}">
              <a16:creationId xmlns:a16="http://schemas.microsoft.com/office/drawing/2014/main" id="{19702E69-230C-42BA-B2C3-FADC707615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525"/>
          <a:ext cx="840892" cy="383374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6350</xdr:rowOff>
    </xdr:from>
    <xdr:ext cx="840892" cy="383374"/>
    <xdr:pic>
      <xdr:nvPicPr>
        <xdr:cNvPr id="2" name="image1.png">
          <a:extLst>
            <a:ext uri="{FF2B5EF4-FFF2-40B4-BE49-F238E27FC236}">
              <a16:creationId xmlns:a16="http://schemas.microsoft.com/office/drawing/2014/main" id="{8D9955F5-5EB9-4884-9A94-2332AE2673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50"/>
          <a:ext cx="840892" cy="383374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40892" cy="383374"/>
    <xdr:pic>
      <xdr:nvPicPr>
        <xdr:cNvPr id="2" name="image1.png">
          <a:extLst>
            <a:ext uri="{FF2B5EF4-FFF2-40B4-BE49-F238E27FC236}">
              <a16:creationId xmlns:a16="http://schemas.microsoft.com/office/drawing/2014/main" id="{26AE0A86-3B1C-49E6-AAD5-BA2018BFAD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55650"/>
          <a:ext cx="840892" cy="383374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40892" cy="383374"/>
    <xdr:pic>
      <xdr:nvPicPr>
        <xdr:cNvPr id="2" name="image1.png">
          <a:extLst>
            <a:ext uri="{FF2B5EF4-FFF2-40B4-BE49-F238E27FC236}">
              <a16:creationId xmlns:a16="http://schemas.microsoft.com/office/drawing/2014/main" id="{A6136703-5741-4E5E-9B4C-0FC4520077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40892" cy="383374"/>
        </a:xfrm>
        <a:prstGeom prst="rect">
          <a:avLst/>
        </a:prstGeom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BENHAMDINE Rim" id="{61E9A53C-B1D3-404B-90F4-0CAC4F9B33CC}" userId="S::rim.benhamdine@egis-group.com::0db04f07-cb5d-4be7-ada0-f73204a329aa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30" dT="2025-12-04T12:56:26.43" personId="{61E9A53C-B1D3-404B-90F4-0CAC4F9B33CC}" id="{882D7DC2-D09F-4C6B-A256-07B1539AC860}" done="1">
    <text xml:space="preserve">le montant HNO du samedi commence à 00h ou le vendredi à minuit. 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microsoft.com/office/2017/10/relationships/threadedComment" Target="../threadedComments/threadedComment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5B334-9D25-4262-B761-60E679790388}">
  <dimension ref="A2:X40"/>
  <sheetViews>
    <sheetView tabSelected="1" view="pageBreakPreview" zoomScale="80" zoomScaleNormal="100" zoomScaleSheetLayoutView="80" workbookViewId="0">
      <selection activeCell="G29" sqref="G29"/>
    </sheetView>
  </sheetViews>
  <sheetFormatPr baseColWidth="10" defaultColWidth="11.44140625" defaultRowHeight="14.4" x14ac:dyDescent="0.3"/>
  <cols>
    <col min="1" max="1" width="109.21875" customWidth="1"/>
  </cols>
  <sheetData>
    <row r="2" spans="1:24" ht="23.4" x14ac:dyDescent="0.45">
      <c r="A2" s="17" t="s">
        <v>36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x14ac:dyDescent="0.3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4" ht="15.6" x14ac:dyDescent="0.3">
      <c r="A4" s="19" t="s">
        <v>49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 ht="4.5" customHeight="1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</row>
    <row r="6" spans="1:24" x14ac:dyDescent="0.3">
      <c r="A6" s="18" t="s">
        <v>121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</row>
    <row r="7" spans="1:24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</row>
    <row r="8" spans="1:24" ht="15.6" x14ac:dyDescent="0.3">
      <c r="A8" s="19" t="s">
        <v>37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</row>
    <row r="9" spans="1:24" ht="7.5" customHeight="1" x14ac:dyDescent="0.3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</row>
    <row r="10" spans="1:24" ht="15.6" x14ac:dyDescent="0.3">
      <c r="A10" s="20" t="s">
        <v>38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</row>
    <row r="11" spans="1:24" ht="15.6" x14ac:dyDescent="0.3">
      <c r="A11" s="20" t="s">
        <v>39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</row>
    <row r="12" spans="1:24" x14ac:dyDescent="0.3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</row>
    <row r="13" spans="1:24" ht="15.6" x14ac:dyDescent="0.3">
      <c r="A13" s="19" t="s">
        <v>40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</row>
    <row r="14" spans="1:24" ht="8.5500000000000007" customHeight="1" x14ac:dyDescent="0.3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</row>
    <row r="15" spans="1:24" ht="78" x14ac:dyDescent="0.3">
      <c r="A15" s="21" t="s">
        <v>41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</row>
    <row r="16" spans="1:24" x14ac:dyDescent="0.3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</row>
    <row r="17" spans="1:24" ht="15.6" x14ac:dyDescent="0.3">
      <c r="A17" s="19" t="s">
        <v>42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</row>
    <row r="18" spans="1:24" ht="5.55" customHeight="1" x14ac:dyDescent="0.3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</row>
    <row r="19" spans="1:24" ht="15.6" x14ac:dyDescent="0.3">
      <c r="A19" s="21" t="s">
        <v>43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</row>
    <row r="20" spans="1:24" ht="15.6" x14ac:dyDescent="0.3">
      <c r="A20" s="20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</row>
    <row r="21" spans="1:24" ht="15.6" x14ac:dyDescent="0.3">
      <c r="A21" s="19" t="s">
        <v>44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</row>
    <row r="22" spans="1:24" ht="15.6" x14ac:dyDescent="0.3">
      <c r="A22" s="20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</row>
    <row r="23" spans="1:24" x14ac:dyDescent="0.3">
      <c r="A23" s="18" t="s">
        <v>50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</row>
    <row r="24" spans="1:24" ht="15.6" x14ac:dyDescent="0.3">
      <c r="A24" s="20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</row>
    <row r="25" spans="1:24" ht="15.6" x14ac:dyDescent="0.3">
      <c r="A25" s="19" t="s">
        <v>45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</row>
    <row r="26" spans="1:24" ht="7.05" customHeight="1" x14ac:dyDescent="0.3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</row>
    <row r="27" spans="1:24" ht="15.6" x14ac:dyDescent="0.3">
      <c r="A27" s="21" t="s">
        <v>46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</row>
    <row r="28" spans="1:24" ht="15.6" x14ac:dyDescent="0.3">
      <c r="A28" s="21" t="s">
        <v>47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</row>
    <row r="29" spans="1:24" ht="15.6" x14ac:dyDescent="0.3">
      <c r="A29" s="21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</row>
    <row r="30" spans="1:24" ht="46.8" x14ac:dyDescent="0.3">
      <c r="A30" s="22" t="s">
        <v>160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</row>
    <row r="31" spans="1:24" ht="15.6" x14ac:dyDescent="0.3">
      <c r="A31" s="22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</row>
    <row r="32" spans="1:24" ht="15.6" x14ac:dyDescent="0.3">
      <c r="A32" s="22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</row>
    <row r="33" spans="1:24" ht="15.6" x14ac:dyDescent="0.3">
      <c r="A33" s="22" t="s">
        <v>48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</row>
    <row r="34" spans="1:24" ht="15.6" x14ac:dyDescent="0.3">
      <c r="A34" s="22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</row>
    <row r="35" spans="1:24" ht="15.6" x14ac:dyDescent="0.3">
      <c r="A35" s="22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</row>
    <row r="36" spans="1:24" ht="15.6" x14ac:dyDescent="0.3">
      <c r="A36" s="22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</row>
    <row r="37" spans="1:24" ht="15.6" x14ac:dyDescent="0.3">
      <c r="A37" s="21"/>
      <c r="B37" s="18"/>
      <c r="C37" s="18"/>
      <c r="D37" s="18"/>
      <c r="E37" s="18"/>
      <c r="F37" s="23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</row>
    <row r="38" spans="1:24" ht="15.6" x14ac:dyDescent="0.3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</row>
    <row r="39" spans="1:24" ht="15.6" x14ac:dyDescent="0.3">
      <c r="A39" s="20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</row>
    <row r="40" spans="1:24" ht="15.6" x14ac:dyDescent="0.3">
      <c r="A40" s="20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C15AE-3E52-48E9-B5CC-3BEDAA0862B3}">
  <dimension ref="A1:O47"/>
  <sheetViews>
    <sheetView view="pageBreakPreview" zoomScale="50" zoomScaleNormal="37" zoomScaleSheetLayoutView="50" workbookViewId="0">
      <selection activeCell="A9" sqref="A9:E9"/>
    </sheetView>
  </sheetViews>
  <sheetFormatPr baseColWidth="10" defaultColWidth="10.88671875" defaultRowHeight="21" x14ac:dyDescent="0.4"/>
  <cols>
    <col min="1" max="1" width="10.88671875" style="25" customWidth="1"/>
    <col min="2" max="2" width="27.88671875" style="25" bestFit="1" customWidth="1"/>
    <col min="3" max="3" width="59.77734375" style="25" customWidth="1"/>
    <col min="4" max="4" width="29.77734375" style="25" bestFit="1" customWidth="1"/>
    <col min="5" max="5" width="51.109375" style="25" bestFit="1" customWidth="1"/>
    <col min="6" max="6" width="52.33203125" style="25" bestFit="1" customWidth="1"/>
    <col min="7" max="7" width="48.21875" style="25" customWidth="1"/>
    <col min="8" max="8" width="4.33203125" style="25" customWidth="1"/>
    <col min="9" max="9" width="4.6640625" style="25" customWidth="1"/>
    <col min="10" max="10" width="0.77734375" style="25" customWidth="1"/>
    <col min="11" max="11" width="10.88671875" style="25" hidden="1" customWidth="1"/>
    <col min="12" max="12" width="4.109375" style="25" customWidth="1"/>
    <col min="13" max="13" width="51.77734375" style="25" customWidth="1"/>
    <col min="14" max="15" width="33.6640625" style="25" bestFit="1" customWidth="1"/>
    <col min="16" max="20" width="26.21875" style="25" customWidth="1"/>
    <col min="21" max="16384" width="10.88671875" style="25"/>
  </cols>
  <sheetData>
    <row r="1" spans="1:15" s="24" customFormat="1" ht="61.5" customHeight="1" x14ac:dyDescent="0.3">
      <c r="A1" s="127" t="s">
        <v>159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9"/>
    </row>
    <row r="4" spans="1:15" x14ac:dyDescent="0.4">
      <c r="A4" s="130" t="s">
        <v>153</v>
      </c>
      <c r="B4" s="131"/>
      <c r="C4" s="131"/>
      <c r="D4" s="131"/>
      <c r="E4" s="131"/>
      <c r="F4" s="132"/>
    </row>
    <row r="5" spans="1:15" x14ac:dyDescent="0.4">
      <c r="A5" s="133"/>
      <c r="B5" s="134"/>
      <c r="C5" s="134"/>
      <c r="D5" s="135"/>
      <c r="F5" s="26" t="s">
        <v>2</v>
      </c>
      <c r="G5" s="26" t="s">
        <v>2</v>
      </c>
    </row>
    <row r="6" spans="1:15" ht="122.55" customHeight="1" x14ac:dyDescent="0.4">
      <c r="E6" s="26" t="s">
        <v>161</v>
      </c>
      <c r="F6" s="26" t="s">
        <v>6</v>
      </c>
      <c r="G6" s="26" t="s">
        <v>7</v>
      </c>
    </row>
    <row r="7" spans="1:15" x14ac:dyDescent="0.4">
      <c r="E7" s="27">
        <f>+'DPGF_Pre-Exploitation'!D17</f>
        <v>0</v>
      </c>
      <c r="F7" s="27">
        <f>'DPGF_Pre-Exploitation'!E17</f>
        <v>0</v>
      </c>
      <c r="G7" s="27">
        <f>'DPGF_Pre-Exploitation'!F17</f>
        <v>0</v>
      </c>
    </row>
    <row r="9" spans="1:15" x14ac:dyDescent="0.4">
      <c r="A9" s="136" t="s">
        <v>52</v>
      </c>
      <c r="B9" s="137"/>
      <c r="C9" s="137"/>
      <c r="D9" s="137"/>
      <c r="E9" s="138"/>
      <c r="F9" s="27">
        <f>'DPGF_Pre-Exploitation'!E19</f>
        <v>0</v>
      </c>
      <c r="G9" s="27">
        <f>'DPGF_Pre-Exploitation'!F19</f>
        <v>0</v>
      </c>
    </row>
    <row r="10" spans="1:15" ht="21.6" thickBot="1" x14ac:dyDescent="0.45"/>
    <row r="11" spans="1:15" ht="21.6" thickBot="1" x14ac:dyDescent="0.45">
      <c r="A11" s="124" t="s">
        <v>154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6"/>
    </row>
    <row r="12" spans="1:15" ht="42" x14ac:dyDescent="0.4">
      <c r="A12" s="121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3"/>
      <c r="M12" s="28" t="s">
        <v>2</v>
      </c>
      <c r="N12" s="49" t="str">
        <f>'DPGF_Run_Batiment A'!F5</f>
        <v>Total annuel forfaitaire € HT</v>
      </c>
      <c r="O12" s="49" t="str">
        <f>'DPGF_Run_Batiment A'!G5</f>
        <v>Total annuel forfaitaire € TTC</v>
      </c>
    </row>
    <row r="13" spans="1:15" x14ac:dyDescent="0.4">
      <c r="A13" s="118" t="s">
        <v>58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20"/>
      <c r="M13" s="75"/>
      <c r="N13" s="29">
        <f>+'DPGF_Run_Batiment A'!F28</f>
        <v>0</v>
      </c>
      <c r="O13" s="29">
        <f>+'DPGF_Run_Batiment A'!G28</f>
        <v>0</v>
      </c>
    </row>
    <row r="14" spans="1:15" x14ac:dyDescent="0.4">
      <c r="A14" s="118" t="s">
        <v>57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20"/>
      <c r="M14" s="75"/>
      <c r="N14" s="29">
        <f>+'DPGF_Run_Batiment A'!F101+'DPGF_Run_Batiment A'!F102</f>
        <v>0</v>
      </c>
      <c r="O14" s="29">
        <f>+'DPGF_Run_Batiment A'!G101+'DPGF_Run_Batiment A'!G102</f>
        <v>0</v>
      </c>
    </row>
    <row r="16" spans="1:15" x14ac:dyDescent="0.4">
      <c r="A16" s="118" t="s">
        <v>0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20"/>
      <c r="M16" s="30" t="s">
        <v>1</v>
      </c>
      <c r="N16" s="27">
        <f>+'DPGF_Run_Batiment A'!F104</f>
        <v>0</v>
      </c>
      <c r="O16" s="27">
        <f>+'DPGF_Run_Batiment A'!G104</f>
        <v>0</v>
      </c>
    </row>
    <row r="17" spans="1:15" ht="21.6" thickBot="1" x14ac:dyDescent="0.45"/>
    <row r="18" spans="1:15" ht="21.6" thickBot="1" x14ac:dyDescent="0.45">
      <c r="A18" s="124" t="s">
        <v>155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6"/>
    </row>
    <row r="19" spans="1:15" ht="42" x14ac:dyDescent="0.4">
      <c r="A19" s="121"/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3"/>
      <c r="M19" s="28" t="s">
        <v>2</v>
      </c>
      <c r="N19" s="49" t="str">
        <f>'DPGF_Run_Batiment A'!F12</f>
        <v>Total annuel forfaitaire € HT</v>
      </c>
      <c r="O19" s="49" t="str">
        <f>'DPGF_Run_Batiment A'!G12</f>
        <v>Total annuel forfaitaire € TTC</v>
      </c>
    </row>
    <row r="20" spans="1:15" x14ac:dyDescent="0.4">
      <c r="A20" s="118" t="s">
        <v>58</v>
      </c>
      <c r="B20" s="119"/>
      <c r="C20" s="119"/>
      <c r="D20" s="119"/>
      <c r="E20" s="119"/>
      <c r="F20" s="119"/>
      <c r="G20" s="119"/>
      <c r="H20" s="119"/>
      <c r="I20" s="119"/>
      <c r="J20" s="119"/>
      <c r="K20" s="119"/>
      <c r="L20" s="120"/>
      <c r="M20" s="75"/>
      <c r="N20" s="29">
        <f>+'DPGF_Run_Batiment B-'!F29</f>
        <v>0</v>
      </c>
      <c r="O20" s="29">
        <f>+'DPGF_Run_Batiment B-'!G29</f>
        <v>0</v>
      </c>
    </row>
    <row r="21" spans="1:15" x14ac:dyDescent="0.4">
      <c r="A21" s="118" t="s">
        <v>57</v>
      </c>
      <c r="B21" s="119"/>
      <c r="C21" s="119"/>
      <c r="D21" s="119"/>
      <c r="E21" s="119"/>
      <c r="F21" s="119"/>
      <c r="G21" s="119"/>
      <c r="H21" s="119"/>
      <c r="I21" s="119"/>
      <c r="J21" s="119"/>
      <c r="K21" s="119"/>
      <c r="L21" s="120"/>
      <c r="M21" s="75"/>
      <c r="N21" s="29">
        <f>+'DPGF_Run_Batiment B-'!F103</f>
        <v>0</v>
      </c>
      <c r="O21" s="29">
        <f>+'DPGF_Run_Batiment B-'!G103</f>
        <v>0</v>
      </c>
    </row>
    <row r="23" spans="1:15" x14ac:dyDescent="0.4">
      <c r="A23" s="118" t="s">
        <v>0</v>
      </c>
      <c r="B23" s="119"/>
      <c r="C23" s="119"/>
      <c r="D23" s="119"/>
      <c r="E23" s="119"/>
      <c r="F23" s="119"/>
      <c r="G23" s="119"/>
      <c r="H23" s="119"/>
      <c r="I23" s="119"/>
      <c r="J23" s="119"/>
      <c r="K23" s="119"/>
      <c r="L23" s="120"/>
      <c r="M23" s="30" t="s">
        <v>1</v>
      </c>
      <c r="N23" s="27">
        <f>+'DPGF_Run_Batiment B-'!F105</f>
        <v>0</v>
      </c>
      <c r="O23" s="27">
        <f>+'DPGF_Run_Batiment B-'!G105</f>
        <v>0</v>
      </c>
    </row>
    <row r="24" spans="1:15" ht="21.6" thickBot="1" x14ac:dyDescent="0.45"/>
    <row r="25" spans="1:15" ht="21.6" thickBot="1" x14ac:dyDescent="0.45">
      <c r="A25" s="124" t="s">
        <v>156</v>
      </c>
      <c r="B25" s="125"/>
      <c r="C25" s="125"/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6"/>
    </row>
    <row r="26" spans="1:15" ht="42" x14ac:dyDescent="0.4">
      <c r="A26" s="121"/>
      <c r="B26" s="122"/>
      <c r="C26" s="122"/>
      <c r="D26" s="122"/>
      <c r="E26" s="122"/>
      <c r="F26" s="122"/>
      <c r="G26" s="122"/>
      <c r="H26" s="122"/>
      <c r="I26" s="122"/>
      <c r="J26" s="122"/>
      <c r="K26" s="122"/>
      <c r="L26" s="123"/>
      <c r="M26" s="28" t="s">
        <v>2</v>
      </c>
      <c r="N26" s="49" t="str">
        <f>'DPGF_Run_Batiment A'!F19</f>
        <v>Total annuel forfaitaire € HT</v>
      </c>
      <c r="O26" s="49" t="str">
        <f>'DPGF_Run_Batiment A'!G19</f>
        <v>Total annuel forfaitaire € TTC</v>
      </c>
    </row>
    <row r="27" spans="1:15" x14ac:dyDescent="0.4">
      <c r="A27" s="118" t="s">
        <v>58</v>
      </c>
      <c r="B27" s="119"/>
      <c r="C27" s="119"/>
      <c r="D27" s="119"/>
      <c r="E27" s="119"/>
      <c r="F27" s="119"/>
      <c r="G27" s="119"/>
      <c r="H27" s="119"/>
      <c r="I27" s="119"/>
      <c r="J27" s="119"/>
      <c r="K27" s="119"/>
      <c r="L27" s="120"/>
      <c r="M27" s="75"/>
      <c r="N27" s="29">
        <f>+'DPGF_Run_Batiment C'!F28</f>
        <v>0</v>
      </c>
      <c r="O27" s="29">
        <f>+'DPGF_Run_Batiment C'!G28</f>
        <v>0</v>
      </c>
    </row>
    <row r="28" spans="1:15" x14ac:dyDescent="0.4">
      <c r="A28" s="118" t="s">
        <v>57</v>
      </c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20"/>
      <c r="M28" s="75"/>
      <c r="N28" s="29">
        <f>+'DPGF_Run_Batiment C'!F102</f>
        <v>0</v>
      </c>
      <c r="O28" s="29">
        <f>+'DPGF_Run_Batiment C'!G102</f>
        <v>0</v>
      </c>
    </row>
    <row r="30" spans="1:15" ht="21.6" thickBot="1" x14ac:dyDescent="0.45">
      <c r="A30" s="118" t="s">
        <v>0</v>
      </c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20"/>
      <c r="M30" s="30" t="s">
        <v>1</v>
      </c>
      <c r="N30" s="27">
        <f>+'DPGF_Run_Batiment C'!F104</f>
        <v>0</v>
      </c>
      <c r="O30" s="27">
        <f>+'DPGF_Run_Batiment C'!G104</f>
        <v>0</v>
      </c>
    </row>
    <row r="31" spans="1:15" ht="21.6" thickBot="1" x14ac:dyDescent="0.45">
      <c r="A31" s="148" t="s">
        <v>25</v>
      </c>
      <c r="B31" s="149"/>
      <c r="C31" s="149"/>
      <c r="D31" s="149"/>
      <c r="E31" s="149"/>
      <c r="F31" s="150"/>
    </row>
    <row r="32" spans="1:15" x14ac:dyDescent="0.4">
      <c r="A32" s="151"/>
      <c r="B32" s="151"/>
      <c r="C32" s="151"/>
      <c r="D32" s="151"/>
      <c r="E32" s="64"/>
      <c r="F32" s="64"/>
    </row>
    <row r="33" spans="1:6" x14ac:dyDescent="0.4">
      <c r="D33" s="26" t="s">
        <v>161</v>
      </c>
      <c r="E33" s="26" t="s">
        <v>6</v>
      </c>
      <c r="F33" s="26" t="s">
        <v>7</v>
      </c>
    </row>
    <row r="34" spans="1:6" x14ac:dyDescent="0.4">
      <c r="D34" s="62" t="s">
        <v>1</v>
      </c>
      <c r="E34" s="63">
        <f>+'DPGF_Terme du marché'!E16</f>
        <v>0</v>
      </c>
      <c r="F34" s="63">
        <f>+'DPGF_Terme du marché'!F16</f>
        <v>0</v>
      </c>
    </row>
    <row r="35" spans="1:6" ht="21.6" thickBot="1" x14ac:dyDescent="0.45"/>
    <row r="36" spans="1:6" ht="21.6" thickBot="1" x14ac:dyDescent="0.45">
      <c r="A36" s="25" t="s">
        <v>137</v>
      </c>
      <c r="D36" s="61" t="s">
        <v>65</v>
      </c>
      <c r="E36" s="61" t="s">
        <v>66</v>
      </c>
    </row>
    <row r="37" spans="1:6" ht="28.8" x14ac:dyDescent="0.4">
      <c r="A37" s="145" t="s">
        <v>153</v>
      </c>
      <c r="B37" s="146"/>
      <c r="C37" s="147"/>
      <c r="D37" s="76">
        <f>F7</f>
        <v>0</v>
      </c>
      <c r="E37" s="76">
        <f>G7</f>
        <v>0</v>
      </c>
    </row>
    <row r="38" spans="1:6" ht="56.55" customHeight="1" x14ac:dyDescent="0.4">
      <c r="A38" s="142" t="s">
        <v>52</v>
      </c>
      <c r="B38" s="143"/>
      <c r="C38" s="144"/>
      <c r="D38" s="77">
        <f>F9</f>
        <v>0</v>
      </c>
      <c r="E38" s="77">
        <f>G9</f>
        <v>0</v>
      </c>
    </row>
    <row r="39" spans="1:6" ht="56.55" customHeight="1" x14ac:dyDescent="0.4">
      <c r="A39" s="142" t="s">
        <v>51</v>
      </c>
      <c r="B39" s="143"/>
      <c r="C39" s="144"/>
      <c r="D39" s="77">
        <f>N16+N23+N30</f>
        <v>0</v>
      </c>
      <c r="E39" s="77">
        <f>O16+O23+O30</f>
        <v>0</v>
      </c>
    </row>
    <row r="40" spans="1:6" ht="56.55" customHeight="1" x14ac:dyDescent="0.4">
      <c r="A40" s="142" t="str">
        <f>+A31</f>
        <v>Terme du Marché</v>
      </c>
      <c r="B40" s="143"/>
      <c r="C40" s="144"/>
      <c r="D40" s="77">
        <f>+E34</f>
        <v>0</v>
      </c>
      <c r="E40" s="77">
        <f>+F34</f>
        <v>0</v>
      </c>
    </row>
    <row r="41" spans="1:6" ht="56.55" customHeight="1" x14ac:dyDescent="0.4">
      <c r="A41" s="142" t="s">
        <v>67</v>
      </c>
      <c r="B41" s="143"/>
      <c r="C41" s="144"/>
      <c r="D41" s="77">
        <f>+D37+D38+D39</f>
        <v>0</v>
      </c>
      <c r="E41" s="77">
        <f>+E37+E38+E39</f>
        <v>0</v>
      </c>
    </row>
    <row r="42" spans="1:6" ht="56.55" customHeight="1" x14ac:dyDescent="0.4">
      <c r="A42" s="142" t="s">
        <v>151</v>
      </c>
      <c r="B42" s="143"/>
      <c r="C42" s="144"/>
      <c r="D42" s="65"/>
      <c r="E42" s="98">
        <f>+D42*$D$47</f>
        <v>0</v>
      </c>
    </row>
    <row r="43" spans="1:6" ht="56.55" customHeight="1" x14ac:dyDescent="0.4">
      <c r="A43" s="142" t="s">
        <v>152</v>
      </c>
      <c r="B43" s="143"/>
      <c r="C43" s="144"/>
      <c r="D43" s="65"/>
      <c r="E43" s="98">
        <f t="shared" ref="E43:E45" si="0">+D43*$D$47</f>
        <v>0</v>
      </c>
    </row>
    <row r="44" spans="1:6" ht="56.55" customHeight="1" x14ac:dyDescent="0.4">
      <c r="A44" s="142" t="s">
        <v>68</v>
      </c>
      <c r="B44" s="143"/>
      <c r="C44" s="144"/>
      <c r="D44" s="65"/>
      <c r="E44" s="98">
        <f t="shared" si="0"/>
        <v>0</v>
      </c>
    </row>
    <row r="45" spans="1:6" ht="56.55" customHeight="1" thickBot="1" x14ac:dyDescent="0.45">
      <c r="A45" s="139" t="s">
        <v>157</v>
      </c>
      <c r="B45" s="140"/>
      <c r="C45" s="141"/>
      <c r="D45" s="65"/>
      <c r="E45" s="98">
        <f t="shared" si="0"/>
        <v>0</v>
      </c>
    </row>
    <row r="47" spans="1:6" x14ac:dyDescent="0.4">
      <c r="C47" s="96" t="s">
        <v>158</v>
      </c>
      <c r="D47" s="97"/>
    </row>
  </sheetData>
  <mergeCells count="30">
    <mergeCell ref="A16:L16"/>
    <mergeCell ref="A45:C45"/>
    <mergeCell ref="A20:L20"/>
    <mergeCell ref="A21:L21"/>
    <mergeCell ref="A23:L23"/>
    <mergeCell ref="A25:O25"/>
    <mergeCell ref="A43:C43"/>
    <mergeCell ref="A44:C44"/>
    <mergeCell ref="A40:C40"/>
    <mergeCell ref="A42:C42"/>
    <mergeCell ref="A39:C39"/>
    <mergeCell ref="A41:C41"/>
    <mergeCell ref="A37:C37"/>
    <mergeCell ref="A38:C38"/>
    <mergeCell ref="A31:F31"/>
    <mergeCell ref="A32:D32"/>
    <mergeCell ref="A1:N1"/>
    <mergeCell ref="A14:L14"/>
    <mergeCell ref="A13:L13"/>
    <mergeCell ref="A12:L12"/>
    <mergeCell ref="A4:F4"/>
    <mergeCell ref="A5:D5"/>
    <mergeCell ref="A11:O11"/>
    <mergeCell ref="A9:E9"/>
    <mergeCell ref="A28:L28"/>
    <mergeCell ref="A26:L26"/>
    <mergeCell ref="A30:L30"/>
    <mergeCell ref="A18:O18"/>
    <mergeCell ref="A19:L19"/>
    <mergeCell ref="A27:L27"/>
  </mergeCells>
  <pageMargins left="0.7" right="0.7" top="0.75" bottom="0.75" header="0.3" footer="0.3"/>
  <pageSetup paperSize="9" scale="2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92A1B-5750-42B4-B018-573992E5337B}">
  <dimension ref="A1:F22"/>
  <sheetViews>
    <sheetView view="pageBreakPreview" zoomScale="83" zoomScaleNormal="53" zoomScaleSheetLayoutView="130" workbookViewId="0">
      <selection activeCell="E41" sqref="E41"/>
    </sheetView>
  </sheetViews>
  <sheetFormatPr baseColWidth="10" defaultColWidth="10.88671875" defaultRowHeight="13.8" x14ac:dyDescent="0.25"/>
  <cols>
    <col min="1" max="1" width="16.21875" style="34" bestFit="1" customWidth="1"/>
    <col min="2" max="2" width="29.5546875" style="34" bestFit="1" customWidth="1"/>
    <col min="3" max="3" width="27" style="34" customWidth="1"/>
    <col min="4" max="4" width="38.109375" style="34" customWidth="1"/>
    <col min="5" max="5" width="54.21875" style="34" bestFit="1" customWidth="1"/>
    <col min="6" max="6" width="28.109375" style="34" bestFit="1" customWidth="1"/>
    <col min="7" max="16384" width="10.88671875" style="34"/>
  </cols>
  <sheetData>
    <row r="1" spans="1:6" s="33" customFormat="1" ht="63.45" customHeight="1" thickBot="1" x14ac:dyDescent="0.35">
      <c r="A1" s="152" t="s">
        <v>159</v>
      </c>
      <c r="B1" s="153"/>
      <c r="C1" s="153"/>
      <c r="D1" s="153"/>
      <c r="E1" s="153"/>
      <c r="F1" s="154"/>
    </row>
    <row r="2" spans="1:6" ht="14.4" x14ac:dyDescent="0.3">
      <c r="A2" s="99"/>
      <c r="B2" s="99"/>
      <c r="C2" s="99"/>
      <c r="D2" s="99"/>
      <c r="E2" s="99"/>
      <c r="F2" s="99"/>
    </row>
    <row r="3" spans="1:6" ht="14.4" x14ac:dyDescent="0.3">
      <c r="A3" s="99"/>
      <c r="B3" s="99"/>
      <c r="C3" s="99"/>
      <c r="D3" s="99"/>
      <c r="E3" s="99"/>
      <c r="F3" s="99"/>
    </row>
    <row r="4" spans="1:6" ht="14.4" x14ac:dyDescent="0.3">
      <c r="A4" s="99"/>
      <c r="B4" s="99"/>
      <c r="C4" s="99"/>
      <c r="D4" s="99"/>
      <c r="E4" s="99"/>
      <c r="F4" s="99"/>
    </row>
    <row r="5" spans="1:6" ht="23.4" x14ac:dyDescent="0.25">
      <c r="A5" s="162" t="s">
        <v>16</v>
      </c>
      <c r="B5" s="163"/>
      <c r="C5" s="163"/>
      <c r="D5" s="163"/>
      <c r="E5" s="163"/>
      <c r="F5" s="164"/>
    </row>
    <row r="6" spans="1:6" ht="18" x14ac:dyDescent="0.25">
      <c r="A6" s="155"/>
      <c r="B6" s="156"/>
      <c r="C6" s="156"/>
      <c r="D6" s="157"/>
      <c r="E6" s="100" t="s">
        <v>2</v>
      </c>
      <c r="F6" s="100" t="s">
        <v>2</v>
      </c>
    </row>
    <row r="7" spans="1:6" ht="14.4" x14ac:dyDescent="0.25">
      <c r="A7" s="101"/>
      <c r="B7" s="101" t="s">
        <v>3</v>
      </c>
      <c r="C7" s="101" t="s">
        <v>4</v>
      </c>
      <c r="D7" s="101" t="s">
        <v>5</v>
      </c>
      <c r="E7" s="100" t="s">
        <v>6</v>
      </c>
      <c r="F7" s="100" t="s">
        <v>7</v>
      </c>
    </row>
    <row r="8" spans="1:6" x14ac:dyDescent="0.25">
      <c r="A8" s="158" t="s">
        <v>17</v>
      </c>
      <c r="B8" s="102" t="s">
        <v>8</v>
      </c>
      <c r="C8" s="103"/>
      <c r="D8" s="103"/>
      <c r="E8" s="104">
        <f>D8*C8</f>
        <v>0</v>
      </c>
      <c r="F8" s="105">
        <f>$B$21*E8</f>
        <v>0</v>
      </c>
    </row>
    <row r="9" spans="1:6" x14ac:dyDescent="0.25">
      <c r="A9" s="159"/>
      <c r="B9" s="102" t="s">
        <v>9</v>
      </c>
      <c r="C9" s="103"/>
      <c r="D9" s="103"/>
      <c r="E9" s="106">
        <f t="shared" ref="E9:E16" si="0">D9*C9</f>
        <v>0</v>
      </c>
      <c r="F9" s="105">
        <f t="shared" ref="F9:F16" si="1">$B$21*E9</f>
        <v>0</v>
      </c>
    </row>
    <row r="10" spans="1:6" x14ac:dyDescent="0.25">
      <c r="A10" s="159"/>
      <c r="B10" s="102" t="s">
        <v>10</v>
      </c>
      <c r="C10" s="103"/>
      <c r="D10" s="103"/>
      <c r="E10" s="106">
        <f t="shared" si="0"/>
        <v>0</v>
      </c>
      <c r="F10" s="105">
        <f t="shared" si="1"/>
        <v>0</v>
      </c>
    </row>
    <row r="11" spans="1:6" x14ac:dyDescent="0.25">
      <c r="A11" s="159"/>
      <c r="B11" s="102" t="s">
        <v>11</v>
      </c>
      <c r="C11" s="103"/>
      <c r="D11" s="103"/>
      <c r="E11" s="106">
        <f t="shared" si="0"/>
        <v>0</v>
      </c>
      <c r="F11" s="105">
        <f t="shared" si="1"/>
        <v>0</v>
      </c>
    </row>
    <row r="12" spans="1:6" x14ac:dyDescent="0.25">
      <c r="A12" s="159"/>
      <c r="B12" s="102" t="s">
        <v>12</v>
      </c>
      <c r="C12" s="103"/>
      <c r="D12" s="103"/>
      <c r="E12" s="106">
        <f>D12*C12</f>
        <v>0</v>
      </c>
      <c r="F12" s="105">
        <f t="shared" si="1"/>
        <v>0</v>
      </c>
    </row>
    <row r="13" spans="1:6" x14ac:dyDescent="0.25">
      <c r="A13" s="159"/>
      <c r="B13" s="102" t="s">
        <v>110</v>
      </c>
      <c r="C13" s="103"/>
      <c r="D13" s="103"/>
      <c r="E13" s="106">
        <f>D13*C13</f>
        <v>0</v>
      </c>
      <c r="F13" s="105">
        <f t="shared" si="1"/>
        <v>0</v>
      </c>
    </row>
    <row r="14" spans="1:6" x14ac:dyDescent="0.25">
      <c r="A14" s="159"/>
      <c r="B14" s="102" t="s">
        <v>13</v>
      </c>
      <c r="C14" s="103"/>
      <c r="D14" s="103"/>
      <c r="E14" s="106">
        <f t="shared" si="0"/>
        <v>0</v>
      </c>
      <c r="F14" s="105">
        <f t="shared" si="1"/>
        <v>0</v>
      </c>
    </row>
    <row r="15" spans="1:6" x14ac:dyDescent="0.25">
      <c r="A15" s="159"/>
      <c r="B15" s="102" t="s">
        <v>14</v>
      </c>
      <c r="C15" s="103"/>
      <c r="D15" s="103"/>
      <c r="E15" s="106">
        <f t="shared" si="0"/>
        <v>0</v>
      </c>
      <c r="F15" s="105">
        <f t="shared" si="1"/>
        <v>0</v>
      </c>
    </row>
    <row r="16" spans="1:6" x14ac:dyDescent="0.25">
      <c r="A16" s="160"/>
      <c r="B16" s="102" t="s">
        <v>15</v>
      </c>
      <c r="C16" s="103"/>
      <c r="D16" s="103"/>
      <c r="E16" s="106">
        <f t="shared" si="0"/>
        <v>0</v>
      </c>
      <c r="F16" s="105">
        <f t="shared" si="1"/>
        <v>0</v>
      </c>
    </row>
    <row r="17" spans="1:6" ht="14.4" x14ac:dyDescent="0.25">
      <c r="A17" s="107"/>
      <c r="B17" s="108"/>
      <c r="C17" s="109" t="s">
        <v>1</v>
      </c>
      <c r="D17" s="110">
        <f>SUM(D8:D16)</f>
        <v>0</v>
      </c>
      <c r="E17" s="110">
        <f>SUM(E8:E16)</f>
        <v>0</v>
      </c>
      <c r="F17" s="110">
        <f>SUM(F8:F16)</f>
        <v>0</v>
      </c>
    </row>
    <row r="18" spans="1:6" ht="14.4" x14ac:dyDescent="0.3">
      <c r="A18" s="99"/>
      <c r="B18" s="99"/>
      <c r="C18" s="99"/>
      <c r="D18" s="99"/>
      <c r="E18" s="99"/>
      <c r="F18" s="99"/>
    </row>
    <row r="19" spans="1:6" ht="28.2" customHeight="1" x14ac:dyDescent="0.3">
      <c r="A19" s="161" t="s">
        <v>165</v>
      </c>
      <c r="B19" s="161"/>
      <c r="C19" s="161"/>
      <c r="D19" s="161"/>
      <c r="E19" s="111"/>
      <c r="F19" s="112">
        <f>E19*B21</f>
        <v>0</v>
      </c>
    </row>
    <row r="20" spans="1:6" ht="14.4" x14ac:dyDescent="0.3">
      <c r="A20" s="99"/>
      <c r="B20" s="99"/>
      <c r="C20" s="99"/>
      <c r="D20" s="99"/>
      <c r="E20" s="99"/>
      <c r="F20" s="99"/>
    </row>
    <row r="21" spans="1:6" ht="14.4" x14ac:dyDescent="0.3">
      <c r="A21" s="113" t="s">
        <v>150</v>
      </c>
      <c r="B21" s="114"/>
      <c r="C21" s="99"/>
      <c r="D21" s="99"/>
      <c r="E21" s="99"/>
      <c r="F21" s="99"/>
    </row>
    <row r="22" spans="1:6" ht="14.4" x14ac:dyDescent="0.3">
      <c r="A22" s="99"/>
      <c r="B22" s="99"/>
      <c r="C22" s="99"/>
      <c r="D22" s="99"/>
      <c r="E22" s="99"/>
      <c r="F22" s="99"/>
    </row>
  </sheetData>
  <mergeCells count="5">
    <mergeCell ref="A1:F1"/>
    <mergeCell ref="A6:D6"/>
    <mergeCell ref="A8:A16"/>
    <mergeCell ref="A19:D19"/>
    <mergeCell ref="A5:F5"/>
  </mergeCells>
  <phoneticPr fontId="40" type="noConversion"/>
  <pageMargins left="0.7" right="0.7" top="0.75" bottom="0.75" header="0.3" footer="0.3"/>
  <pageSetup paperSize="9" scale="43" orientation="portrait" r:id="rId1"/>
  <headerFooter>
    <oddFooter>&amp;L_x000D_&amp;1#&amp;"Calibri"&amp;10&amp;K000000 Data sensitivity - Public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EE685-BADA-418A-AF67-198EFDBF1D0D}">
  <dimension ref="A1:J110"/>
  <sheetViews>
    <sheetView view="pageBreakPreview" zoomScale="49" zoomScaleNormal="36" zoomScaleSheetLayoutView="64" workbookViewId="0">
      <selection activeCell="A110" sqref="A110:XFD110"/>
    </sheetView>
  </sheetViews>
  <sheetFormatPr baseColWidth="10" defaultColWidth="10.88671875" defaultRowHeight="13.8" x14ac:dyDescent="0.25"/>
  <cols>
    <col min="1" max="1" width="22.77734375" style="34" bestFit="1" customWidth="1"/>
    <col min="2" max="2" width="30.88671875" style="34" bestFit="1" customWidth="1"/>
    <col min="3" max="3" width="26.21875" style="34" customWidth="1"/>
    <col min="4" max="4" width="25.77734375" style="34" bestFit="1" customWidth="1"/>
    <col min="5" max="7" width="23.44140625" style="34" customWidth="1"/>
    <col min="8" max="8" width="31.33203125" style="34" bestFit="1" customWidth="1"/>
    <col min="9" max="16384" width="10.88671875" style="34"/>
  </cols>
  <sheetData>
    <row r="1" spans="1:7" s="33" customFormat="1" ht="51" customHeight="1" x14ac:dyDescent="0.3">
      <c r="A1" s="181" t="s">
        <v>143</v>
      </c>
      <c r="B1" s="182"/>
      <c r="C1" s="182"/>
      <c r="D1" s="182"/>
      <c r="E1" s="182"/>
      <c r="F1" s="182"/>
      <c r="G1" s="182"/>
    </row>
    <row r="2" spans="1:7" ht="14.4" thickBot="1" x14ac:dyDescent="0.3"/>
    <row r="3" spans="1:7" ht="45" x14ac:dyDescent="0.25">
      <c r="A3" s="183" t="s">
        <v>58</v>
      </c>
      <c r="B3" s="184"/>
      <c r="C3" s="184"/>
      <c r="D3" s="184"/>
      <c r="E3" s="184"/>
      <c r="F3" s="184"/>
      <c r="G3" s="185"/>
    </row>
    <row r="4" spans="1:7" ht="36" customHeight="1" x14ac:dyDescent="0.25">
      <c r="A4" s="165" t="s">
        <v>21</v>
      </c>
      <c r="B4" s="166"/>
      <c r="C4" s="166"/>
      <c r="D4" s="166"/>
      <c r="E4" s="166"/>
      <c r="F4" s="166"/>
      <c r="G4" s="167"/>
    </row>
    <row r="5" spans="1:7" ht="68.400000000000006" x14ac:dyDescent="0.25">
      <c r="A5" s="53" t="s">
        <v>117</v>
      </c>
      <c r="B5" s="50" t="s">
        <v>59</v>
      </c>
      <c r="C5" s="50" t="s">
        <v>62</v>
      </c>
      <c r="D5" s="50" t="s">
        <v>109</v>
      </c>
      <c r="E5" s="50" t="s">
        <v>162</v>
      </c>
      <c r="F5" s="50" t="s">
        <v>60</v>
      </c>
      <c r="G5" s="54" t="s">
        <v>61</v>
      </c>
    </row>
    <row r="6" spans="1:7" ht="22.95" customHeight="1" x14ac:dyDescent="0.25">
      <c r="A6" s="169" t="s">
        <v>53</v>
      </c>
      <c r="B6" s="35" t="s">
        <v>18</v>
      </c>
      <c r="C6" s="36"/>
      <c r="D6" s="36"/>
      <c r="E6" s="36"/>
      <c r="F6" s="35">
        <f>D6*E6</f>
        <v>0</v>
      </c>
      <c r="G6" s="51">
        <f>F6*B110</f>
        <v>0</v>
      </c>
    </row>
    <row r="7" spans="1:7" ht="22.8" x14ac:dyDescent="0.25">
      <c r="A7" s="169"/>
      <c r="B7" s="35" t="s">
        <v>19</v>
      </c>
      <c r="C7" s="36"/>
      <c r="D7" s="36"/>
      <c r="E7" s="36"/>
      <c r="F7" s="35">
        <f t="shared" ref="F7:F8" si="0">D7*E7</f>
        <v>0</v>
      </c>
      <c r="G7" s="51">
        <f>F7*B110</f>
        <v>0</v>
      </c>
    </row>
    <row r="8" spans="1:7" ht="23.4" thickBot="1" x14ac:dyDescent="0.3">
      <c r="A8" s="189"/>
      <c r="B8" s="35" t="s">
        <v>55</v>
      </c>
      <c r="C8" s="36"/>
      <c r="D8" s="36"/>
      <c r="E8" s="43"/>
      <c r="F8" s="44">
        <f t="shared" si="0"/>
        <v>0</v>
      </c>
      <c r="G8" s="56">
        <f>F8*B110</f>
        <v>0</v>
      </c>
    </row>
    <row r="9" spans="1:7" ht="23.4" thickBot="1" x14ac:dyDescent="0.3">
      <c r="A9" s="57"/>
      <c r="B9" s="42"/>
      <c r="C9" s="42"/>
      <c r="D9" s="42"/>
      <c r="E9" s="45" t="s">
        <v>63</v>
      </c>
      <c r="F9" s="46">
        <f>SUM(F6:F8)</f>
        <v>0</v>
      </c>
      <c r="G9" s="47">
        <f>SUM(G6:G8)</f>
        <v>0</v>
      </c>
    </row>
    <row r="10" spans="1:7" ht="22.8" x14ac:dyDescent="0.25">
      <c r="A10" s="186" t="s">
        <v>0</v>
      </c>
      <c r="B10" s="187"/>
      <c r="C10" s="187"/>
      <c r="D10" s="187"/>
      <c r="E10" s="177"/>
      <c r="F10" s="177"/>
      <c r="G10" s="188"/>
    </row>
    <row r="11" spans="1:7" ht="36" customHeight="1" x14ac:dyDescent="0.25">
      <c r="A11" s="165" t="s">
        <v>22</v>
      </c>
      <c r="B11" s="166"/>
      <c r="C11" s="166"/>
      <c r="D11" s="166"/>
      <c r="E11" s="166"/>
      <c r="F11" s="166"/>
      <c r="G11" s="167"/>
    </row>
    <row r="12" spans="1:7" ht="68.400000000000006" x14ac:dyDescent="0.25">
      <c r="A12" s="53" t="s">
        <v>117</v>
      </c>
      <c r="B12" s="50" t="s">
        <v>59</v>
      </c>
      <c r="C12" s="50" t="s">
        <v>69</v>
      </c>
      <c r="D12" s="50" t="s">
        <v>109</v>
      </c>
      <c r="E12" s="50" t="s">
        <v>162</v>
      </c>
      <c r="F12" s="50" t="s">
        <v>60</v>
      </c>
      <c r="G12" s="54" t="s">
        <v>61</v>
      </c>
    </row>
    <row r="13" spans="1:7" ht="22.95" customHeight="1" x14ac:dyDescent="0.25">
      <c r="A13" s="169" t="s">
        <v>53</v>
      </c>
      <c r="B13" s="35" t="s">
        <v>18</v>
      </c>
      <c r="C13" s="36"/>
      <c r="D13" s="36"/>
      <c r="E13" s="36"/>
      <c r="F13" s="35">
        <f>D13*E13</f>
        <v>0</v>
      </c>
      <c r="G13" s="51">
        <f>F13*B110</f>
        <v>0</v>
      </c>
    </row>
    <row r="14" spans="1:7" ht="22.8" x14ac:dyDescent="0.25">
      <c r="A14" s="169"/>
      <c r="B14" s="35" t="s">
        <v>19</v>
      </c>
      <c r="C14" s="36"/>
      <c r="D14" s="36"/>
      <c r="E14" s="36"/>
      <c r="F14" s="35">
        <f t="shared" ref="F14:F15" si="1">D14*E14</f>
        <v>0</v>
      </c>
      <c r="G14" s="51">
        <f>F14*B110</f>
        <v>0</v>
      </c>
    </row>
    <row r="15" spans="1:7" ht="23.4" thickBot="1" x14ac:dyDescent="0.3">
      <c r="A15" s="189"/>
      <c r="B15" s="35" t="s">
        <v>55</v>
      </c>
      <c r="C15" s="36"/>
      <c r="D15" s="36"/>
      <c r="E15" s="36"/>
      <c r="F15" s="35">
        <f t="shared" si="1"/>
        <v>0</v>
      </c>
      <c r="G15" s="51">
        <f>F15*B110</f>
        <v>0</v>
      </c>
    </row>
    <row r="16" spans="1:7" ht="23.4" thickBot="1" x14ac:dyDescent="0.3">
      <c r="A16" s="57"/>
      <c r="B16" s="42"/>
      <c r="C16" s="42"/>
      <c r="D16" s="42"/>
      <c r="E16" s="45" t="s">
        <v>63</v>
      </c>
      <c r="F16" s="46">
        <f>SUM(F13:F15)</f>
        <v>0</v>
      </c>
      <c r="G16" s="47">
        <f>SUM(G13:G15)</f>
        <v>0</v>
      </c>
    </row>
    <row r="17" spans="1:10" ht="22.8" x14ac:dyDescent="0.25">
      <c r="A17" s="186" t="s">
        <v>0</v>
      </c>
      <c r="B17" s="187"/>
      <c r="C17" s="187"/>
      <c r="D17" s="187"/>
      <c r="E17" s="187"/>
      <c r="F17" s="187"/>
      <c r="G17" s="190"/>
    </row>
    <row r="18" spans="1:10" ht="36" customHeight="1" x14ac:dyDescent="0.25">
      <c r="A18" s="165" t="s">
        <v>23</v>
      </c>
      <c r="B18" s="166"/>
      <c r="C18" s="166"/>
      <c r="D18" s="166"/>
      <c r="E18" s="166"/>
      <c r="F18" s="166"/>
      <c r="G18" s="167"/>
    </row>
    <row r="19" spans="1:10" ht="68.400000000000006" x14ac:dyDescent="0.25">
      <c r="A19" s="53" t="s">
        <v>117</v>
      </c>
      <c r="B19" s="50" t="s">
        <v>59</v>
      </c>
      <c r="C19" s="50" t="s">
        <v>69</v>
      </c>
      <c r="D19" s="50" t="s">
        <v>109</v>
      </c>
      <c r="E19" s="50" t="s">
        <v>162</v>
      </c>
      <c r="F19" s="50" t="s">
        <v>60</v>
      </c>
      <c r="G19" s="54" t="s">
        <v>61</v>
      </c>
    </row>
    <row r="20" spans="1:10" ht="46.2" thickBot="1" x14ac:dyDescent="0.3">
      <c r="A20" s="53" t="s">
        <v>54</v>
      </c>
      <c r="B20" s="35" t="s">
        <v>20</v>
      </c>
      <c r="C20" s="36"/>
      <c r="D20" s="36"/>
      <c r="E20" s="36"/>
      <c r="F20" s="35">
        <f>D20*E20</f>
        <v>0</v>
      </c>
      <c r="G20" s="51">
        <f>F20*B110</f>
        <v>0</v>
      </c>
    </row>
    <row r="21" spans="1:10" ht="23.4" thickBot="1" x14ac:dyDescent="0.3">
      <c r="A21" s="57"/>
      <c r="B21" s="42"/>
      <c r="C21" s="42"/>
      <c r="D21" s="42"/>
      <c r="E21" s="45" t="s">
        <v>63</v>
      </c>
      <c r="F21" s="46">
        <f>SUM(F20)</f>
        <v>0</v>
      </c>
      <c r="G21" s="47">
        <f>SUM(G20)</f>
        <v>0</v>
      </c>
    </row>
    <row r="22" spans="1:10" ht="22.8" x14ac:dyDescent="0.3">
      <c r="A22" s="186" t="s">
        <v>0</v>
      </c>
      <c r="B22" s="187"/>
      <c r="C22" s="187"/>
      <c r="D22" s="187"/>
      <c r="E22" s="187"/>
      <c r="F22" s="187"/>
      <c r="G22" s="190"/>
      <c r="J22"/>
    </row>
    <row r="23" spans="1:10" ht="36" customHeight="1" x14ac:dyDescent="0.25">
      <c r="A23" s="165" t="s">
        <v>24</v>
      </c>
      <c r="B23" s="166"/>
      <c r="C23" s="166"/>
      <c r="D23" s="166"/>
      <c r="E23" s="166"/>
      <c r="F23" s="166"/>
      <c r="G23" s="167"/>
    </row>
    <row r="24" spans="1:10" ht="68.400000000000006" x14ac:dyDescent="0.25">
      <c r="A24" s="53" t="s">
        <v>117</v>
      </c>
      <c r="B24" s="50" t="s">
        <v>59</v>
      </c>
      <c r="C24" s="50" t="s">
        <v>69</v>
      </c>
      <c r="D24" s="50" t="s">
        <v>109</v>
      </c>
      <c r="E24" s="50" t="s">
        <v>162</v>
      </c>
      <c r="F24" s="50" t="s">
        <v>60</v>
      </c>
      <c r="G24" s="54" t="s">
        <v>61</v>
      </c>
    </row>
    <row r="25" spans="1:10" ht="46.2" thickBot="1" x14ac:dyDescent="0.3">
      <c r="A25" s="53" t="s">
        <v>53</v>
      </c>
      <c r="B25" s="35" t="s">
        <v>20</v>
      </c>
      <c r="C25" s="36"/>
      <c r="D25" s="36"/>
      <c r="E25" s="36"/>
      <c r="F25" s="35">
        <f>D25*E25</f>
        <v>0</v>
      </c>
      <c r="G25" s="51">
        <f>F25*B110</f>
        <v>0</v>
      </c>
    </row>
    <row r="26" spans="1:10" ht="23.4" thickBot="1" x14ac:dyDescent="0.3">
      <c r="A26" s="57"/>
      <c r="B26" s="42"/>
      <c r="C26" s="42"/>
      <c r="D26" s="42"/>
      <c r="E26" s="45" t="s">
        <v>63</v>
      </c>
      <c r="F26" s="48">
        <f>SUM(F25)</f>
        <v>0</v>
      </c>
      <c r="G26" s="58">
        <f>SUM(G25)</f>
        <v>0</v>
      </c>
    </row>
    <row r="27" spans="1:10" ht="23.4" thickBot="1" x14ac:dyDescent="0.3">
      <c r="A27" s="186" t="s">
        <v>0</v>
      </c>
      <c r="B27" s="187"/>
      <c r="C27" s="187"/>
      <c r="D27" s="187"/>
      <c r="E27" s="187"/>
      <c r="F27" s="187"/>
      <c r="G27" s="190"/>
    </row>
    <row r="28" spans="1:10" s="72" customFormat="1" ht="28.8" thickBot="1" x14ac:dyDescent="0.5">
      <c r="A28" s="178" t="s">
        <v>107</v>
      </c>
      <c r="B28" s="179"/>
      <c r="C28" s="179"/>
      <c r="D28" s="179"/>
      <c r="E28" s="180"/>
      <c r="F28" s="71">
        <f>F9+F16+F21+F26</f>
        <v>0</v>
      </c>
      <c r="G28" s="71">
        <f>G9+G16+G21+G26</f>
        <v>0</v>
      </c>
      <c r="H28" s="34"/>
    </row>
    <row r="29" spans="1:10" ht="14.4" thickBot="1" x14ac:dyDescent="0.3">
      <c r="A29" s="59"/>
      <c r="G29" s="60"/>
    </row>
    <row r="30" spans="1:10" ht="45.6" thickBot="1" x14ac:dyDescent="0.3">
      <c r="A30" s="191" t="s">
        <v>57</v>
      </c>
      <c r="B30" s="192"/>
      <c r="C30" s="192"/>
      <c r="D30" s="192"/>
      <c r="E30" s="192"/>
      <c r="F30" s="192"/>
      <c r="G30" s="193"/>
    </row>
    <row r="31" spans="1:10" x14ac:dyDescent="0.25">
      <c r="A31" s="59"/>
      <c r="G31" s="60"/>
    </row>
    <row r="32" spans="1:10" ht="36" customHeight="1" x14ac:dyDescent="0.25">
      <c r="A32" s="165" t="s">
        <v>103</v>
      </c>
      <c r="B32" s="166"/>
      <c r="C32" s="166"/>
      <c r="D32" s="166"/>
      <c r="E32" s="166"/>
      <c r="F32" s="166"/>
      <c r="G32" s="167"/>
    </row>
    <row r="33" spans="1:7" ht="68.400000000000006" x14ac:dyDescent="0.25">
      <c r="A33" s="53" t="s">
        <v>117</v>
      </c>
      <c r="B33" s="50" t="s">
        <v>59</v>
      </c>
      <c r="C33" s="50" t="s">
        <v>62</v>
      </c>
      <c r="D33" s="50" t="s">
        <v>109</v>
      </c>
      <c r="E33" s="50" t="s">
        <v>162</v>
      </c>
      <c r="F33" s="50" t="s">
        <v>60</v>
      </c>
      <c r="G33" s="54" t="s">
        <v>61</v>
      </c>
    </row>
    <row r="34" spans="1:7" ht="22.95" customHeight="1" x14ac:dyDescent="0.25">
      <c r="A34" s="169" t="s">
        <v>53</v>
      </c>
      <c r="B34" s="35" t="s">
        <v>18</v>
      </c>
      <c r="C34" s="36"/>
      <c r="D34" s="36"/>
      <c r="E34" s="36"/>
      <c r="F34" s="35">
        <f>D34*E34</f>
        <v>0</v>
      </c>
      <c r="G34" s="51">
        <f>F34*B110</f>
        <v>0</v>
      </c>
    </row>
    <row r="35" spans="1:7" ht="22.8" x14ac:dyDescent="0.25">
      <c r="A35" s="169"/>
      <c r="B35" s="35" t="s">
        <v>19</v>
      </c>
      <c r="C35" s="36"/>
      <c r="D35" s="36"/>
      <c r="E35" s="36"/>
      <c r="F35" s="35">
        <f t="shared" ref="F35:F36" si="2">D35*E35</f>
        <v>0</v>
      </c>
      <c r="G35" s="51">
        <f>F35*B110</f>
        <v>0</v>
      </c>
    </row>
    <row r="36" spans="1:7" ht="23.4" thickBot="1" x14ac:dyDescent="0.3">
      <c r="A36" s="189"/>
      <c r="B36" s="35" t="s">
        <v>55</v>
      </c>
      <c r="C36" s="36"/>
      <c r="D36" s="36"/>
      <c r="E36" s="43"/>
      <c r="F36" s="44">
        <f t="shared" si="2"/>
        <v>0</v>
      </c>
      <c r="G36" s="56">
        <f>F36*B110</f>
        <v>0</v>
      </c>
    </row>
    <row r="37" spans="1:7" ht="23.4" thickBot="1" x14ac:dyDescent="0.3">
      <c r="A37" s="57"/>
      <c r="B37" s="42"/>
      <c r="C37" s="42"/>
      <c r="D37" s="42"/>
      <c r="E37" s="45" t="s">
        <v>63</v>
      </c>
      <c r="F37" s="46">
        <f>SUM(F34:F36)</f>
        <v>0</v>
      </c>
      <c r="G37" s="46">
        <f>SUM(G34:G36)</f>
        <v>0</v>
      </c>
    </row>
    <row r="38" spans="1:7" ht="22.8" x14ac:dyDescent="0.25">
      <c r="A38" s="186" t="s">
        <v>0</v>
      </c>
      <c r="B38" s="187"/>
      <c r="C38" s="187"/>
      <c r="D38" s="187"/>
      <c r="E38" s="177"/>
      <c r="F38" s="177"/>
      <c r="G38" s="188"/>
    </row>
    <row r="39" spans="1:7" ht="36" customHeight="1" x14ac:dyDescent="0.25">
      <c r="A39" s="165" t="s">
        <v>104</v>
      </c>
      <c r="B39" s="166"/>
      <c r="C39" s="166"/>
      <c r="D39" s="166"/>
      <c r="E39" s="166"/>
      <c r="F39" s="166"/>
      <c r="G39" s="167"/>
    </row>
    <row r="40" spans="1:7" ht="68.400000000000006" x14ac:dyDescent="0.25">
      <c r="A40" s="53" t="s">
        <v>117</v>
      </c>
      <c r="B40" s="50" t="s">
        <v>59</v>
      </c>
      <c r="C40" s="50" t="s">
        <v>69</v>
      </c>
      <c r="D40" s="50" t="s">
        <v>109</v>
      </c>
      <c r="E40" s="50" t="s">
        <v>162</v>
      </c>
      <c r="F40" s="50" t="s">
        <v>60</v>
      </c>
      <c r="G40" s="54" t="s">
        <v>61</v>
      </c>
    </row>
    <row r="41" spans="1:7" ht="22.95" customHeight="1" x14ac:dyDescent="0.25">
      <c r="A41" s="168" t="s">
        <v>53</v>
      </c>
      <c r="B41" s="35" t="s">
        <v>18</v>
      </c>
      <c r="C41" s="36"/>
      <c r="D41" s="36"/>
      <c r="E41" s="36"/>
      <c r="F41" s="35">
        <f>D41*E41</f>
        <v>0</v>
      </c>
      <c r="G41" s="51">
        <f>F41*B110</f>
        <v>0</v>
      </c>
    </row>
    <row r="42" spans="1:7" ht="22.5" customHeight="1" x14ac:dyDescent="0.25">
      <c r="A42" s="169"/>
      <c r="B42" s="35" t="s">
        <v>19</v>
      </c>
      <c r="C42" s="36"/>
      <c r="D42" s="36"/>
      <c r="E42" s="36"/>
      <c r="F42" s="35">
        <f t="shared" ref="F42:F43" si="3">D42*E42</f>
        <v>0</v>
      </c>
      <c r="G42" s="51">
        <f>F42*B110</f>
        <v>0</v>
      </c>
    </row>
    <row r="43" spans="1:7" ht="22.5" customHeight="1" thickBot="1" x14ac:dyDescent="0.3">
      <c r="A43" s="189"/>
      <c r="B43" s="35" t="s">
        <v>55</v>
      </c>
      <c r="C43" s="36"/>
      <c r="D43" s="36"/>
      <c r="E43" s="36"/>
      <c r="F43" s="35">
        <f t="shared" si="3"/>
        <v>0</v>
      </c>
      <c r="G43" s="51">
        <f>F43*B110</f>
        <v>0</v>
      </c>
    </row>
    <row r="44" spans="1:7" ht="23.4" thickBot="1" x14ac:dyDescent="0.3">
      <c r="A44" s="57"/>
      <c r="B44" s="42"/>
      <c r="C44" s="42"/>
      <c r="D44" s="42"/>
      <c r="E44" s="45" t="s">
        <v>63</v>
      </c>
      <c r="F44" s="46">
        <f>SUM(F41:F43)</f>
        <v>0</v>
      </c>
      <c r="G44" s="46">
        <f>SUM(G41:G43)</f>
        <v>0</v>
      </c>
    </row>
    <row r="45" spans="1:7" x14ac:dyDescent="0.25">
      <c r="A45" s="59"/>
      <c r="G45" s="60"/>
    </row>
    <row r="46" spans="1:7" ht="36" customHeight="1" x14ac:dyDescent="0.25">
      <c r="A46" s="165" t="s">
        <v>105</v>
      </c>
      <c r="B46" s="166"/>
      <c r="C46" s="166"/>
      <c r="D46" s="166"/>
      <c r="E46" s="166"/>
      <c r="F46" s="166"/>
      <c r="G46" s="167"/>
    </row>
    <row r="47" spans="1:7" ht="68.400000000000006" x14ac:dyDescent="0.25">
      <c r="A47" s="53" t="s">
        <v>117</v>
      </c>
      <c r="B47" s="50" t="s">
        <v>59</v>
      </c>
      <c r="C47" s="50" t="s">
        <v>69</v>
      </c>
      <c r="D47" s="50" t="s">
        <v>109</v>
      </c>
      <c r="E47" s="50" t="s">
        <v>162</v>
      </c>
      <c r="F47" s="50" t="s">
        <v>60</v>
      </c>
      <c r="G47" s="54" t="s">
        <v>61</v>
      </c>
    </row>
    <row r="48" spans="1:7" ht="46.5" customHeight="1" thickBot="1" x14ac:dyDescent="0.3">
      <c r="A48" s="55" t="s">
        <v>53</v>
      </c>
      <c r="B48" s="35" t="s">
        <v>20</v>
      </c>
      <c r="C48" s="36"/>
      <c r="D48" s="36"/>
      <c r="E48" s="36"/>
      <c r="F48" s="35">
        <f>D48*E48</f>
        <v>0</v>
      </c>
      <c r="G48" s="51">
        <f>F48*B110</f>
        <v>0</v>
      </c>
    </row>
    <row r="49" spans="1:10" ht="23.4" thickBot="1" x14ac:dyDescent="0.3">
      <c r="A49" s="57"/>
      <c r="B49" s="42"/>
      <c r="C49" s="42"/>
      <c r="D49" s="42"/>
      <c r="E49" s="45" t="s">
        <v>63</v>
      </c>
      <c r="F49" s="46">
        <f>F48</f>
        <v>0</v>
      </c>
      <c r="G49" s="46">
        <f>G48</f>
        <v>0</v>
      </c>
    </row>
    <row r="50" spans="1:10" ht="22.8" x14ac:dyDescent="0.3">
      <c r="A50" s="186" t="s">
        <v>0</v>
      </c>
      <c r="B50" s="187"/>
      <c r="C50" s="187"/>
      <c r="D50" s="187"/>
      <c r="E50" s="187"/>
      <c r="F50" s="187"/>
      <c r="G50" s="190"/>
      <c r="J50"/>
    </row>
    <row r="51" spans="1:10" ht="36" customHeight="1" x14ac:dyDescent="0.25">
      <c r="A51" s="165" t="s">
        <v>106</v>
      </c>
      <c r="B51" s="166"/>
      <c r="C51" s="166"/>
      <c r="D51" s="166"/>
      <c r="E51" s="166"/>
      <c r="F51" s="166"/>
      <c r="G51" s="167"/>
    </row>
    <row r="52" spans="1:10" ht="68.400000000000006" x14ac:dyDescent="0.25">
      <c r="A52" s="53" t="s">
        <v>117</v>
      </c>
      <c r="B52" s="50" t="s">
        <v>59</v>
      </c>
      <c r="C52" s="50" t="s">
        <v>69</v>
      </c>
      <c r="D52" s="50" t="s">
        <v>109</v>
      </c>
      <c r="E52" s="50" t="s">
        <v>162</v>
      </c>
      <c r="F52" s="50" t="s">
        <v>60</v>
      </c>
      <c r="G52" s="54" t="s">
        <v>61</v>
      </c>
    </row>
    <row r="53" spans="1:10" ht="46.5" customHeight="1" thickBot="1" x14ac:dyDescent="0.3">
      <c r="A53" s="55" t="s">
        <v>53</v>
      </c>
      <c r="B53" s="35" t="s">
        <v>20</v>
      </c>
      <c r="C53" s="36"/>
      <c r="D53" s="36"/>
      <c r="E53" s="36"/>
      <c r="F53" s="35">
        <f>D53*E53</f>
        <v>0</v>
      </c>
      <c r="G53" s="51">
        <f>F53*B110</f>
        <v>0</v>
      </c>
    </row>
    <row r="54" spans="1:10" ht="23.4" thickBot="1" x14ac:dyDescent="0.3">
      <c r="A54" s="57"/>
      <c r="B54" s="42"/>
      <c r="C54" s="42"/>
      <c r="D54" s="42"/>
      <c r="E54" s="45" t="s">
        <v>63</v>
      </c>
      <c r="F54" s="46">
        <f>F53</f>
        <v>0</v>
      </c>
      <c r="G54" s="46">
        <f>G53</f>
        <v>0</v>
      </c>
    </row>
    <row r="55" spans="1:10" ht="22.8" x14ac:dyDescent="0.25">
      <c r="A55" s="186" t="s">
        <v>0</v>
      </c>
      <c r="B55" s="187"/>
      <c r="C55" s="187"/>
      <c r="D55" s="187"/>
      <c r="E55" s="187"/>
      <c r="F55" s="187"/>
      <c r="G55" s="190"/>
    </row>
    <row r="56" spans="1:10" ht="36" customHeight="1" x14ac:dyDescent="0.25">
      <c r="A56" s="165" t="s">
        <v>113</v>
      </c>
      <c r="B56" s="166"/>
      <c r="C56" s="166"/>
      <c r="D56" s="166"/>
      <c r="E56" s="166"/>
      <c r="F56" s="166"/>
      <c r="G56" s="167"/>
    </row>
    <row r="57" spans="1:10" ht="68.400000000000006" x14ac:dyDescent="0.25">
      <c r="A57" s="53" t="s">
        <v>117</v>
      </c>
      <c r="B57" s="50" t="s">
        <v>59</v>
      </c>
      <c r="C57" s="50" t="s">
        <v>69</v>
      </c>
      <c r="D57" s="50" t="s">
        <v>109</v>
      </c>
      <c r="E57" s="50" t="s">
        <v>162</v>
      </c>
      <c r="F57" s="50" t="s">
        <v>60</v>
      </c>
      <c r="G57" s="54" t="s">
        <v>61</v>
      </c>
    </row>
    <row r="58" spans="1:10" ht="22.95" customHeight="1" x14ac:dyDescent="0.25">
      <c r="A58" s="168" t="s">
        <v>53</v>
      </c>
      <c r="B58" s="35" t="s">
        <v>18</v>
      </c>
      <c r="C58" s="36"/>
      <c r="D58" s="36"/>
      <c r="E58" s="36"/>
      <c r="F58" s="35">
        <f>D58*E58</f>
        <v>0</v>
      </c>
      <c r="G58" s="51">
        <f>F58*B110</f>
        <v>0</v>
      </c>
    </row>
    <row r="59" spans="1:10" ht="22.5" customHeight="1" x14ac:dyDescent="0.25">
      <c r="A59" s="169"/>
      <c r="B59" s="35" t="s">
        <v>19</v>
      </c>
      <c r="C59" s="36"/>
      <c r="D59" s="36"/>
      <c r="E59" s="36"/>
      <c r="F59" s="35">
        <f t="shared" ref="F59:F60" si="4">D59*E59</f>
        <v>0</v>
      </c>
      <c r="G59" s="51">
        <f>F59*B110</f>
        <v>0</v>
      </c>
    </row>
    <row r="60" spans="1:10" ht="22.5" customHeight="1" thickBot="1" x14ac:dyDescent="0.3">
      <c r="A60" s="169"/>
      <c r="B60" s="35" t="s">
        <v>55</v>
      </c>
      <c r="C60" s="36"/>
      <c r="D60" s="36"/>
      <c r="E60" s="36"/>
      <c r="F60" s="35">
        <f t="shared" si="4"/>
        <v>0</v>
      </c>
      <c r="G60" s="51">
        <f>F60*B110</f>
        <v>0</v>
      </c>
    </row>
    <row r="61" spans="1:10" ht="23.4" thickBot="1" x14ac:dyDescent="0.3">
      <c r="A61" s="57"/>
      <c r="B61" s="42"/>
      <c r="C61" s="42"/>
      <c r="D61" s="42"/>
      <c r="E61" s="45" t="s">
        <v>63</v>
      </c>
      <c r="F61" s="46">
        <f>SUM(F58:F60)</f>
        <v>0</v>
      </c>
      <c r="G61" s="46">
        <f>SUM(G58:G60)</f>
        <v>0</v>
      </c>
    </row>
    <row r="62" spans="1:10" x14ac:dyDescent="0.25">
      <c r="A62" s="59"/>
      <c r="G62" s="60"/>
    </row>
    <row r="63" spans="1:10" ht="36" customHeight="1" x14ac:dyDescent="0.25">
      <c r="A63" s="165" t="s">
        <v>114</v>
      </c>
      <c r="B63" s="166"/>
      <c r="C63" s="166"/>
      <c r="D63" s="166"/>
      <c r="E63" s="166"/>
      <c r="F63" s="166"/>
      <c r="G63" s="167"/>
    </row>
    <row r="64" spans="1:10" ht="68.400000000000006" x14ac:dyDescent="0.25">
      <c r="A64" s="53" t="s">
        <v>117</v>
      </c>
      <c r="B64" s="50" t="s">
        <v>59</v>
      </c>
      <c r="C64" s="50" t="s">
        <v>69</v>
      </c>
      <c r="D64" s="50" t="s">
        <v>109</v>
      </c>
      <c r="E64" s="50" t="s">
        <v>162</v>
      </c>
      <c r="F64" s="50" t="s">
        <v>60</v>
      </c>
      <c r="G64" s="54" t="s">
        <v>61</v>
      </c>
    </row>
    <row r="65" spans="1:7" ht="46.5" customHeight="1" thickBot="1" x14ac:dyDescent="0.3">
      <c r="A65" s="55" t="s">
        <v>53</v>
      </c>
      <c r="B65" s="35" t="s">
        <v>20</v>
      </c>
      <c r="C65" s="36"/>
      <c r="D65" s="36"/>
      <c r="E65" s="36"/>
      <c r="F65" s="35">
        <f>D65*E65</f>
        <v>0</v>
      </c>
      <c r="G65" s="51">
        <f>F65*B110</f>
        <v>0</v>
      </c>
    </row>
    <row r="66" spans="1:7" ht="23.4" thickBot="1" x14ac:dyDescent="0.3">
      <c r="A66" s="57"/>
      <c r="B66" s="42"/>
      <c r="C66" s="42"/>
      <c r="D66" s="42"/>
      <c r="E66" s="45" t="s">
        <v>63</v>
      </c>
      <c r="F66" s="46">
        <f>F65</f>
        <v>0</v>
      </c>
      <c r="G66" s="46">
        <f>G65</f>
        <v>0</v>
      </c>
    </row>
    <row r="68" spans="1:7" ht="36" customHeight="1" x14ac:dyDescent="0.25">
      <c r="A68" s="165" t="s">
        <v>115</v>
      </c>
      <c r="B68" s="166"/>
      <c r="C68" s="166"/>
      <c r="D68" s="166"/>
      <c r="E68" s="166"/>
      <c r="F68" s="166"/>
      <c r="G68" s="167"/>
    </row>
    <row r="69" spans="1:7" ht="68.400000000000006" x14ac:dyDescent="0.25">
      <c r="A69" s="53" t="s">
        <v>117</v>
      </c>
      <c r="B69" s="50" t="s">
        <v>59</v>
      </c>
      <c r="C69" s="50" t="s">
        <v>69</v>
      </c>
      <c r="D69" s="50" t="s">
        <v>109</v>
      </c>
      <c r="E69" s="50" t="s">
        <v>162</v>
      </c>
      <c r="F69" s="50" t="s">
        <v>60</v>
      </c>
      <c r="G69" s="54" t="s">
        <v>61</v>
      </c>
    </row>
    <row r="70" spans="1:7" ht="22.95" customHeight="1" x14ac:dyDescent="0.25">
      <c r="A70" s="168" t="s">
        <v>53</v>
      </c>
      <c r="B70" s="35" t="s">
        <v>18</v>
      </c>
      <c r="C70" s="36"/>
      <c r="D70" s="36"/>
      <c r="E70" s="36"/>
      <c r="F70" s="35">
        <f>D70*E70</f>
        <v>0</v>
      </c>
      <c r="G70" s="51">
        <f>F70*B110</f>
        <v>0</v>
      </c>
    </row>
    <row r="71" spans="1:7" ht="22.5" customHeight="1" x14ac:dyDescent="0.25">
      <c r="A71" s="169"/>
      <c r="B71" s="35" t="s">
        <v>19</v>
      </c>
      <c r="C71" s="36"/>
      <c r="D71" s="36"/>
      <c r="E71" s="36"/>
      <c r="F71" s="35">
        <f t="shared" ref="F71:F72" si="5">D71*E71</f>
        <v>0</v>
      </c>
      <c r="G71" s="51">
        <f>F71*B110</f>
        <v>0</v>
      </c>
    </row>
    <row r="72" spans="1:7" ht="22.5" customHeight="1" thickBot="1" x14ac:dyDescent="0.3">
      <c r="A72" s="169"/>
      <c r="B72" s="35" t="s">
        <v>55</v>
      </c>
      <c r="C72" s="36"/>
      <c r="D72" s="36"/>
      <c r="E72" s="36"/>
      <c r="F72" s="35">
        <f t="shared" si="5"/>
        <v>0</v>
      </c>
      <c r="G72" s="51">
        <f>F72*B110</f>
        <v>0</v>
      </c>
    </row>
    <row r="73" spans="1:7" ht="23.4" thickBot="1" x14ac:dyDescent="0.3">
      <c r="A73" s="57"/>
      <c r="B73" s="42"/>
      <c r="C73" s="42"/>
      <c r="D73" s="42"/>
      <c r="E73" s="45" t="s">
        <v>63</v>
      </c>
      <c r="F73" s="46">
        <f>SUM(F70:F72)</f>
        <v>0</v>
      </c>
      <c r="G73" s="46">
        <f>SUM(G70:G72)</f>
        <v>0</v>
      </c>
    </row>
    <row r="74" spans="1:7" x14ac:dyDescent="0.25">
      <c r="A74" s="59"/>
      <c r="G74" s="60"/>
    </row>
    <row r="75" spans="1:7" ht="36" customHeight="1" x14ac:dyDescent="0.25">
      <c r="A75" s="165" t="s">
        <v>116</v>
      </c>
      <c r="B75" s="166"/>
      <c r="C75" s="166"/>
      <c r="D75" s="166"/>
      <c r="E75" s="166"/>
      <c r="F75" s="166"/>
      <c r="G75" s="167"/>
    </row>
    <row r="76" spans="1:7" ht="68.400000000000006" x14ac:dyDescent="0.25">
      <c r="A76" s="53" t="s">
        <v>117</v>
      </c>
      <c r="B76" s="50" t="s">
        <v>59</v>
      </c>
      <c r="C76" s="50" t="s">
        <v>69</v>
      </c>
      <c r="D76" s="50" t="s">
        <v>109</v>
      </c>
      <c r="E76" s="50" t="s">
        <v>162</v>
      </c>
      <c r="F76" s="50" t="s">
        <v>60</v>
      </c>
      <c r="G76" s="54" t="s">
        <v>61</v>
      </c>
    </row>
    <row r="77" spans="1:7" ht="46.5" customHeight="1" thickBot="1" x14ac:dyDescent="0.3">
      <c r="A77" s="55" t="s">
        <v>53</v>
      </c>
      <c r="B77" s="35" t="s">
        <v>20</v>
      </c>
      <c r="C77" s="36"/>
      <c r="D77" s="36"/>
      <c r="E77" s="36"/>
      <c r="F77" s="35">
        <f>D77*E77</f>
        <v>0</v>
      </c>
      <c r="G77" s="51">
        <f>F77*B110</f>
        <v>0</v>
      </c>
    </row>
    <row r="78" spans="1:7" ht="23.4" thickBot="1" x14ac:dyDescent="0.3">
      <c r="A78" s="57"/>
      <c r="B78" s="42"/>
      <c r="C78" s="42"/>
      <c r="D78" s="42"/>
      <c r="E78" s="45" t="s">
        <v>63</v>
      </c>
      <c r="F78" s="46">
        <f>F77</f>
        <v>0</v>
      </c>
      <c r="G78" s="46">
        <f>G77</f>
        <v>0</v>
      </c>
    </row>
    <row r="79" spans="1:7" ht="36" customHeight="1" x14ac:dyDescent="0.25">
      <c r="A79" s="165" t="s">
        <v>111</v>
      </c>
      <c r="B79" s="166"/>
      <c r="C79" s="166"/>
      <c r="D79" s="166"/>
      <c r="E79" s="166"/>
      <c r="F79" s="166"/>
      <c r="G79" s="167"/>
    </row>
    <row r="80" spans="1:7" ht="68.400000000000006" x14ac:dyDescent="0.25">
      <c r="A80" s="53" t="s">
        <v>117</v>
      </c>
      <c r="B80" s="50" t="s">
        <v>59</v>
      </c>
      <c r="C80" s="50" t="s">
        <v>69</v>
      </c>
      <c r="D80" s="50" t="s">
        <v>109</v>
      </c>
      <c r="E80" s="50" t="s">
        <v>162</v>
      </c>
      <c r="F80" s="50" t="s">
        <v>60</v>
      </c>
      <c r="G80" s="54" t="s">
        <v>61</v>
      </c>
    </row>
    <row r="81" spans="1:7" ht="22.95" customHeight="1" x14ac:dyDescent="0.25">
      <c r="A81" s="168" t="s">
        <v>53</v>
      </c>
      <c r="B81" s="35" t="s">
        <v>18</v>
      </c>
      <c r="C81" s="36"/>
      <c r="D81" s="36"/>
      <c r="E81" s="36"/>
      <c r="F81" s="35">
        <f>D81*E81</f>
        <v>0</v>
      </c>
      <c r="G81" s="51">
        <f>F81*B110</f>
        <v>0</v>
      </c>
    </row>
    <row r="82" spans="1:7" ht="22.5" customHeight="1" x14ac:dyDescent="0.25">
      <c r="A82" s="169"/>
      <c r="B82" s="35" t="s">
        <v>19</v>
      </c>
      <c r="C82" s="36"/>
      <c r="D82" s="36"/>
      <c r="E82" s="36"/>
      <c r="F82" s="35">
        <f t="shared" ref="F82:F83" si="6">D82*E82</f>
        <v>0</v>
      </c>
      <c r="G82" s="51">
        <f>F82*B110</f>
        <v>0</v>
      </c>
    </row>
    <row r="83" spans="1:7" ht="22.5" customHeight="1" thickBot="1" x14ac:dyDescent="0.3">
      <c r="A83" s="169"/>
      <c r="B83" s="35" t="s">
        <v>55</v>
      </c>
      <c r="C83" s="36"/>
      <c r="D83" s="36"/>
      <c r="E83" s="36"/>
      <c r="F83" s="35">
        <f t="shared" si="6"/>
        <v>0</v>
      </c>
      <c r="G83" s="51">
        <f>F83*B110</f>
        <v>0</v>
      </c>
    </row>
    <row r="84" spans="1:7" ht="23.4" thickBot="1" x14ac:dyDescent="0.3">
      <c r="A84" s="57"/>
      <c r="B84" s="42"/>
      <c r="C84" s="42"/>
      <c r="D84" s="42"/>
      <c r="E84" s="45" t="s">
        <v>63</v>
      </c>
      <c r="F84" s="46">
        <f>SUM(F81:F83)</f>
        <v>0</v>
      </c>
      <c r="G84" s="46">
        <f>SUM(G81:G83)</f>
        <v>0</v>
      </c>
    </row>
    <row r="85" spans="1:7" x14ac:dyDescent="0.25">
      <c r="A85" s="59"/>
      <c r="G85" s="60"/>
    </row>
    <row r="86" spans="1:7" ht="36" customHeight="1" x14ac:dyDescent="0.25">
      <c r="A86" s="165" t="s">
        <v>112</v>
      </c>
      <c r="B86" s="166"/>
      <c r="C86" s="166"/>
      <c r="D86" s="166"/>
      <c r="E86" s="166"/>
      <c r="F86" s="166"/>
      <c r="G86" s="167"/>
    </row>
    <row r="87" spans="1:7" ht="68.400000000000006" x14ac:dyDescent="0.25">
      <c r="A87" s="53" t="s">
        <v>117</v>
      </c>
      <c r="B87" s="50" t="s">
        <v>59</v>
      </c>
      <c r="C87" s="50" t="s">
        <v>69</v>
      </c>
      <c r="D87" s="50" t="s">
        <v>109</v>
      </c>
      <c r="E87" s="50" t="s">
        <v>162</v>
      </c>
      <c r="F87" s="50" t="s">
        <v>60</v>
      </c>
      <c r="G87" s="54" t="s">
        <v>61</v>
      </c>
    </row>
    <row r="88" spans="1:7" ht="46.5" customHeight="1" thickBot="1" x14ac:dyDescent="0.3">
      <c r="A88" s="55" t="s">
        <v>53</v>
      </c>
      <c r="B88" s="35" t="s">
        <v>20</v>
      </c>
      <c r="C88" s="36"/>
      <c r="D88" s="36"/>
      <c r="E88" s="36"/>
      <c r="F88" s="35">
        <f>D88*E88</f>
        <v>0</v>
      </c>
      <c r="G88" s="51">
        <f>F88*B110</f>
        <v>0</v>
      </c>
    </row>
    <row r="89" spans="1:7" ht="23.4" thickBot="1" x14ac:dyDescent="0.3">
      <c r="A89" s="57"/>
      <c r="B89" s="42"/>
      <c r="C89" s="42"/>
      <c r="D89" s="42"/>
      <c r="E89" s="45" t="s">
        <v>63</v>
      </c>
      <c r="F89" s="46">
        <f>F88</f>
        <v>0</v>
      </c>
      <c r="G89" s="46">
        <f>G88</f>
        <v>0</v>
      </c>
    </row>
    <row r="91" spans="1:7" ht="36" customHeight="1" x14ac:dyDescent="0.25">
      <c r="A91" s="170" t="s">
        <v>118</v>
      </c>
      <c r="B91" s="171"/>
      <c r="C91" s="171"/>
      <c r="D91" s="171"/>
      <c r="E91" s="171"/>
      <c r="F91" s="171"/>
      <c r="G91" s="172"/>
    </row>
    <row r="92" spans="1:7" ht="68.400000000000006" x14ac:dyDescent="0.25">
      <c r="A92" s="53" t="s">
        <v>117</v>
      </c>
      <c r="B92" s="50" t="s">
        <v>59</v>
      </c>
      <c r="C92" s="50" t="s">
        <v>69</v>
      </c>
      <c r="D92" s="50" t="s">
        <v>109</v>
      </c>
      <c r="E92" s="50" t="s">
        <v>162</v>
      </c>
      <c r="F92" s="50" t="s">
        <v>60</v>
      </c>
      <c r="G92" s="54" t="s">
        <v>61</v>
      </c>
    </row>
    <row r="93" spans="1:7" ht="22.95" customHeight="1" x14ac:dyDescent="0.25">
      <c r="A93" s="168" t="s">
        <v>53</v>
      </c>
      <c r="B93" s="35" t="s">
        <v>18</v>
      </c>
      <c r="C93" s="36"/>
      <c r="D93" s="36"/>
      <c r="E93" s="36"/>
      <c r="F93" s="35">
        <f>D93*E93</f>
        <v>0</v>
      </c>
      <c r="G93" s="51">
        <f>F93*B110</f>
        <v>0</v>
      </c>
    </row>
    <row r="94" spans="1:7" ht="22.5" customHeight="1" x14ac:dyDescent="0.25">
      <c r="A94" s="169"/>
      <c r="B94" s="35" t="s">
        <v>19</v>
      </c>
      <c r="C94" s="36"/>
      <c r="D94" s="36"/>
      <c r="E94" s="36"/>
      <c r="F94" s="35">
        <f t="shared" ref="F94:F95" si="7">D94*E94</f>
        <v>0</v>
      </c>
      <c r="G94" s="51">
        <f>F94*B110</f>
        <v>0</v>
      </c>
    </row>
    <row r="95" spans="1:7" ht="22.5" customHeight="1" thickBot="1" x14ac:dyDescent="0.3">
      <c r="A95" s="169"/>
      <c r="B95" s="35" t="s">
        <v>55</v>
      </c>
      <c r="C95" s="36"/>
      <c r="D95" s="36"/>
      <c r="E95" s="36"/>
      <c r="F95" s="35">
        <f t="shared" si="7"/>
        <v>0</v>
      </c>
      <c r="G95" s="51">
        <f>F95*B110</f>
        <v>0</v>
      </c>
    </row>
    <row r="96" spans="1:7" ht="23.4" thickBot="1" x14ac:dyDescent="0.3">
      <c r="A96" s="57"/>
      <c r="B96" s="42"/>
      <c r="C96" s="42"/>
      <c r="D96" s="42"/>
      <c r="E96" s="45" t="s">
        <v>63</v>
      </c>
      <c r="F96" s="46">
        <f>SUM(F93:F95)</f>
        <v>0</v>
      </c>
      <c r="G96" s="46">
        <f>SUM(G93:G95)</f>
        <v>0</v>
      </c>
    </row>
    <row r="97" spans="1:8" x14ac:dyDescent="0.25">
      <c r="A97" s="59"/>
      <c r="G97" s="60"/>
    </row>
    <row r="98" spans="1:8" ht="36" customHeight="1" x14ac:dyDescent="0.25">
      <c r="A98" s="170" t="s">
        <v>119</v>
      </c>
      <c r="B98" s="171"/>
      <c r="C98" s="171"/>
      <c r="D98" s="171"/>
      <c r="E98" s="171"/>
      <c r="F98" s="171"/>
      <c r="G98" s="172"/>
    </row>
    <row r="99" spans="1:8" ht="68.400000000000006" x14ac:dyDescent="0.25">
      <c r="A99" s="53" t="s">
        <v>117</v>
      </c>
      <c r="B99" s="50" t="s">
        <v>59</v>
      </c>
      <c r="C99" s="50" t="s">
        <v>69</v>
      </c>
      <c r="D99" s="50" t="s">
        <v>109</v>
      </c>
      <c r="E99" s="50" t="s">
        <v>162</v>
      </c>
      <c r="F99" s="50" t="s">
        <v>60</v>
      </c>
      <c r="G99" s="54" t="s">
        <v>61</v>
      </c>
    </row>
    <row r="100" spans="1:8" ht="46.5" customHeight="1" thickBot="1" x14ac:dyDescent="0.3">
      <c r="A100" s="55" t="s">
        <v>53</v>
      </c>
      <c r="B100" s="35" t="s">
        <v>20</v>
      </c>
      <c r="C100" s="36"/>
      <c r="D100" s="36"/>
      <c r="E100" s="36"/>
      <c r="F100" s="35">
        <f>D100*E100</f>
        <v>0</v>
      </c>
      <c r="G100" s="51">
        <f>F100*B110</f>
        <v>0</v>
      </c>
    </row>
    <row r="101" spans="1:8" ht="23.4" thickBot="1" x14ac:dyDescent="0.3">
      <c r="A101" s="57"/>
      <c r="B101" s="42"/>
      <c r="C101" s="42"/>
      <c r="D101" s="42"/>
      <c r="E101" s="45" t="s">
        <v>63</v>
      </c>
      <c r="F101" s="46">
        <f>F100</f>
        <v>0</v>
      </c>
      <c r="G101" s="46">
        <f>G100</f>
        <v>0</v>
      </c>
    </row>
    <row r="102" spans="1:8" s="72" customFormat="1" ht="28.8" thickBot="1" x14ac:dyDescent="0.5">
      <c r="A102" s="178" t="s">
        <v>108</v>
      </c>
      <c r="B102" s="179"/>
      <c r="C102" s="179"/>
      <c r="D102" s="179"/>
      <c r="E102" s="180"/>
      <c r="F102" s="71">
        <f>F89+F84+F66+F61+F54+F49+F44+F37+F101+F96+F78+F73</f>
        <v>0</v>
      </c>
      <c r="G102" s="71">
        <f>G89+G84+G66+G61+G54+G49+G44+G37+G101+G96+G78+G73</f>
        <v>0</v>
      </c>
      <c r="H102" s="34"/>
    </row>
    <row r="103" spans="1:8" ht="14.4" thickBot="1" x14ac:dyDescent="0.3"/>
    <row r="104" spans="1:8" ht="70.5" customHeight="1" thickBot="1" x14ac:dyDescent="0.3">
      <c r="A104" s="173" t="s">
        <v>1</v>
      </c>
      <c r="B104" s="174"/>
      <c r="C104" s="174"/>
      <c r="D104" s="174"/>
      <c r="E104" s="175"/>
      <c r="F104" s="73">
        <f>F102+F28</f>
        <v>0</v>
      </c>
      <c r="G104" s="88">
        <f>G102+G28</f>
        <v>0</v>
      </c>
    </row>
    <row r="105" spans="1:8" ht="22.8" x14ac:dyDescent="0.25">
      <c r="A105" s="176" t="s">
        <v>0</v>
      </c>
      <c r="B105" s="177"/>
      <c r="C105" s="177"/>
      <c r="D105" s="177"/>
      <c r="E105" s="177"/>
      <c r="F105" s="177"/>
      <c r="G105" s="177"/>
    </row>
    <row r="107" spans="1:8" ht="16.8" x14ac:dyDescent="0.4">
      <c r="A107" s="80" t="s">
        <v>126</v>
      </c>
    </row>
    <row r="110" spans="1:8" ht="42" customHeight="1" x14ac:dyDescent="0.4">
      <c r="A110" s="115" t="s">
        <v>150</v>
      </c>
      <c r="B110" s="90"/>
    </row>
  </sheetData>
  <mergeCells count="38">
    <mergeCell ref="A63:G63"/>
    <mergeCell ref="A32:G32"/>
    <mergeCell ref="A34:A36"/>
    <mergeCell ref="A38:G38"/>
    <mergeCell ref="A39:G39"/>
    <mergeCell ref="A41:A43"/>
    <mergeCell ref="A28:E28"/>
    <mergeCell ref="A27:G27"/>
    <mergeCell ref="A30:G30"/>
    <mergeCell ref="A56:G56"/>
    <mergeCell ref="A58:A60"/>
    <mergeCell ref="A46:G46"/>
    <mergeCell ref="A50:G50"/>
    <mergeCell ref="A51:G51"/>
    <mergeCell ref="A55:G55"/>
    <mergeCell ref="A17:G17"/>
    <mergeCell ref="A18:G18"/>
    <mergeCell ref="A13:A15"/>
    <mergeCell ref="A22:G22"/>
    <mergeCell ref="A23:G23"/>
    <mergeCell ref="A1:G1"/>
    <mergeCell ref="A3:G3"/>
    <mergeCell ref="A4:G4"/>
    <mergeCell ref="A10:G10"/>
    <mergeCell ref="A11:G11"/>
    <mergeCell ref="A6:A8"/>
    <mergeCell ref="A98:G98"/>
    <mergeCell ref="A104:E104"/>
    <mergeCell ref="A105:G105"/>
    <mergeCell ref="A102:E102"/>
    <mergeCell ref="A79:G79"/>
    <mergeCell ref="A81:A83"/>
    <mergeCell ref="A86:G86"/>
    <mergeCell ref="A68:G68"/>
    <mergeCell ref="A70:A72"/>
    <mergeCell ref="A75:G75"/>
    <mergeCell ref="A91:G91"/>
    <mergeCell ref="A93:A95"/>
  </mergeCells>
  <pageMargins left="0.7" right="0.7" top="0.75" bottom="0.75" header="0.3" footer="0.3"/>
  <pageSetup paperSize="9" scale="19" orientation="portrait" r:id="rId1"/>
  <headerFooter>
    <oddFooter>&amp;L_x000D_&amp;1#&amp;"Calibri"&amp;10&amp;K000000 Data sensitivity - Public</oddFooter>
  </headerFooter>
  <rowBreaks count="1" manualBreakCount="1">
    <brk id="112" max="8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84AA2-A529-4EDE-B52B-AC558394B3BA}">
  <dimension ref="A1:J110"/>
  <sheetViews>
    <sheetView view="pageBreakPreview" zoomScale="49" zoomScaleNormal="36" zoomScaleSheetLayoutView="64" workbookViewId="0">
      <selection activeCell="O41" sqref="O41"/>
    </sheetView>
  </sheetViews>
  <sheetFormatPr baseColWidth="10" defaultColWidth="10.88671875" defaultRowHeight="13.8" x14ac:dyDescent="0.25"/>
  <cols>
    <col min="1" max="1" width="22.77734375" style="34" bestFit="1" customWidth="1"/>
    <col min="2" max="2" width="30.88671875" style="34" bestFit="1" customWidth="1"/>
    <col min="3" max="3" width="26.21875" style="34" customWidth="1"/>
    <col min="4" max="4" width="25.77734375" style="34" bestFit="1" customWidth="1"/>
    <col min="5" max="7" width="23.44140625" style="34" customWidth="1"/>
    <col min="8" max="8" width="31.33203125" style="34" bestFit="1" customWidth="1"/>
    <col min="9" max="16384" width="10.88671875" style="34"/>
  </cols>
  <sheetData>
    <row r="1" spans="1:7" s="33" customFormat="1" ht="51" customHeight="1" x14ac:dyDescent="0.3">
      <c r="A1" s="181" t="s">
        <v>143</v>
      </c>
      <c r="B1" s="182"/>
      <c r="C1" s="182"/>
      <c r="D1" s="182"/>
      <c r="E1" s="182"/>
      <c r="F1" s="182"/>
      <c r="G1" s="182"/>
    </row>
    <row r="2" spans="1:7" ht="14.4" thickBot="1" x14ac:dyDescent="0.3"/>
    <row r="3" spans="1:7" ht="45" x14ac:dyDescent="0.25">
      <c r="A3" s="183" t="s">
        <v>58</v>
      </c>
      <c r="B3" s="184"/>
      <c r="C3" s="184"/>
      <c r="D3" s="184"/>
      <c r="E3" s="184"/>
      <c r="F3" s="184"/>
      <c r="G3" s="185"/>
    </row>
    <row r="4" spans="1:7" ht="36" customHeight="1" x14ac:dyDescent="0.25">
      <c r="A4" s="165" t="s">
        <v>21</v>
      </c>
      <c r="B4" s="166"/>
      <c r="C4" s="166"/>
      <c r="D4" s="166"/>
      <c r="E4" s="166"/>
      <c r="F4" s="166"/>
      <c r="G4" s="167"/>
    </row>
    <row r="5" spans="1:7" ht="68.400000000000006" x14ac:dyDescent="0.25">
      <c r="A5" s="53" t="s">
        <v>117</v>
      </c>
      <c r="B5" s="50" t="s">
        <v>59</v>
      </c>
      <c r="C5" s="50" t="s">
        <v>62</v>
      </c>
      <c r="D5" s="50" t="s">
        <v>109</v>
      </c>
      <c r="E5" s="50" t="s">
        <v>162</v>
      </c>
      <c r="F5" s="50" t="s">
        <v>60</v>
      </c>
      <c r="G5" s="54" t="s">
        <v>61</v>
      </c>
    </row>
    <row r="6" spans="1:7" ht="22.8" x14ac:dyDescent="0.25">
      <c r="A6" s="52"/>
      <c r="B6" s="35" t="s">
        <v>56</v>
      </c>
      <c r="C6" s="36"/>
      <c r="D6" s="36"/>
      <c r="E6" s="36"/>
      <c r="F6" s="35">
        <f>D6*E6</f>
        <v>0</v>
      </c>
      <c r="G6" s="51">
        <f>F6*B109</f>
        <v>0</v>
      </c>
    </row>
    <row r="7" spans="1:7" ht="22.95" customHeight="1" x14ac:dyDescent="0.25">
      <c r="A7" s="169" t="s">
        <v>138</v>
      </c>
      <c r="B7" s="35" t="s">
        <v>18</v>
      </c>
      <c r="C7" s="36"/>
      <c r="D7" s="36"/>
      <c r="E7" s="36"/>
      <c r="F7" s="35">
        <f>D7*E7</f>
        <v>0</v>
      </c>
      <c r="G7" s="51">
        <f>F7*B109</f>
        <v>0</v>
      </c>
    </row>
    <row r="8" spans="1:7" ht="22.8" x14ac:dyDescent="0.25">
      <c r="A8" s="169"/>
      <c r="B8" s="35" t="s">
        <v>19</v>
      </c>
      <c r="C8" s="36"/>
      <c r="D8" s="36"/>
      <c r="E8" s="36"/>
      <c r="F8" s="35">
        <f t="shared" ref="F8:F9" si="0">D8*E8</f>
        <v>0</v>
      </c>
      <c r="G8" s="51">
        <f>F8*B109</f>
        <v>0</v>
      </c>
    </row>
    <row r="9" spans="1:7" ht="23.4" thickBot="1" x14ac:dyDescent="0.3">
      <c r="A9" s="189"/>
      <c r="B9" s="35" t="s">
        <v>55</v>
      </c>
      <c r="C9" s="36"/>
      <c r="D9" s="36"/>
      <c r="E9" s="43"/>
      <c r="F9" s="44">
        <f t="shared" si="0"/>
        <v>0</v>
      </c>
      <c r="G9" s="56">
        <f>F9*B109</f>
        <v>0</v>
      </c>
    </row>
    <row r="10" spans="1:7" ht="23.4" thickBot="1" x14ac:dyDescent="0.3">
      <c r="A10" s="57"/>
      <c r="B10" s="42"/>
      <c r="C10" s="42"/>
      <c r="D10" s="42"/>
      <c r="E10" s="45" t="s">
        <v>63</v>
      </c>
      <c r="F10" s="46">
        <f>SUM(F6:F9)</f>
        <v>0</v>
      </c>
      <c r="G10" s="46">
        <f>SUM(G6:G9)</f>
        <v>0</v>
      </c>
    </row>
    <row r="11" spans="1:7" ht="22.8" x14ac:dyDescent="0.25">
      <c r="A11" s="186" t="s">
        <v>0</v>
      </c>
      <c r="B11" s="187"/>
      <c r="C11" s="187"/>
      <c r="D11" s="187"/>
      <c r="E11" s="177"/>
      <c r="F11" s="177"/>
      <c r="G11" s="188"/>
    </row>
    <row r="12" spans="1:7" ht="36" customHeight="1" x14ac:dyDescent="0.25">
      <c r="A12" s="165" t="s">
        <v>22</v>
      </c>
      <c r="B12" s="166"/>
      <c r="C12" s="166"/>
      <c r="D12" s="166"/>
      <c r="E12" s="166"/>
      <c r="F12" s="166"/>
      <c r="G12" s="167"/>
    </row>
    <row r="13" spans="1:7" ht="68.400000000000006" x14ac:dyDescent="0.25">
      <c r="A13" s="53" t="s">
        <v>117</v>
      </c>
      <c r="B13" s="50" t="s">
        <v>59</v>
      </c>
      <c r="C13" s="50" t="s">
        <v>69</v>
      </c>
      <c r="D13" s="50" t="s">
        <v>109</v>
      </c>
      <c r="E13" s="50" t="s">
        <v>162</v>
      </c>
      <c r="F13" s="50" t="s">
        <v>60</v>
      </c>
      <c r="G13" s="54" t="s">
        <v>61</v>
      </c>
    </row>
    <row r="14" spans="1:7" ht="22.95" customHeight="1" x14ac:dyDescent="0.25">
      <c r="A14" s="169" t="s">
        <v>138</v>
      </c>
      <c r="B14" s="35" t="s">
        <v>18</v>
      </c>
      <c r="C14" s="36"/>
      <c r="D14" s="36"/>
      <c r="E14" s="36"/>
      <c r="F14" s="35">
        <f>D14*E14</f>
        <v>0</v>
      </c>
      <c r="G14" s="51">
        <f>F14*B109</f>
        <v>0</v>
      </c>
    </row>
    <row r="15" spans="1:7" ht="22.8" x14ac:dyDescent="0.25">
      <c r="A15" s="169"/>
      <c r="B15" s="35" t="s">
        <v>19</v>
      </c>
      <c r="C15" s="36"/>
      <c r="D15" s="36"/>
      <c r="E15" s="36"/>
      <c r="F15" s="35">
        <f t="shared" ref="F15:F16" si="1">D15*E15</f>
        <v>0</v>
      </c>
      <c r="G15" s="51">
        <f>F15*B109</f>
        <v>0</v>
      </c>
    </row>
    <row r="16" spans="1:7" ht="23.4" thickBot="1" x14ac:dyDescent="0.3">
      <c r="A16" s="189"/>
      <c r="B16" s="35" t="s">
        <v>55</v>
      </c>
      <c r="C16" s="36"/>
      <c r="D16" s="36"/>
      <c r="E16" s="36"/>
      <c r="F16" s="35">
        <f t="shared" si="1"/>
        <v>0</v>
      </c>
      <c r="G16" s="51">
        <f>F16*B109</f>
        <v>0</v>
      </c>
    </row>
    <row r="17" spans="1:10" ht="23.4" thickBot="1" x14ac:dyDescent="0.3">
      <c r="A17" s="57"/>
      <c r="B17" s="42"/>
      <c r="C17" s="42"/>
      <c r="D17" s="42"/>
      <c r="E17" s="45" t="s">
        <v>63</v>
      </c>
      <c r="F17" s="46">
        <f>SUM(F14:F16)</f>
        <v>0</v>
      </c>
      <c r="G17" s="47">
        <f>SUM(G14:G16)</f>
        <v>0</v>
      </c>
    </row>
    <row r="18" spans="1:10" ht="22.8" x14ac:dyDescent="0.25">
      <c r="A18" s="186" t="s">
        <v>0</v>
      </c>
      <c r="B18" s="187"/>
      <c r="C18" s="187"/>
      <c r="D18" s="187"/>
      <c r="E18" s="187"/>
      <c r="F18" s="187"/>
      <c r="G18" s="190"/>
    </row>
    <row r="19" spans="1:10" ht="36" customHeight="1" x14ac:dyDescent="0.25">
      <c r="A19" s="165" t="s">
        <v>23</v>
      </c>
      <c r="B19" s="166"/>
      <c r="C19" s="166"/>
      <c r="D19" s="166"/>
      <c r="E19" s="166"/>
      <c r="F19" s="166"/>
      <c r="G19" s="167"/>
    </row>
    <row r="20" spans="1:10" ht="68.400000000000006" x14ac:dyDescent="0.25">
      <c r="A20" s="53" t="s">
        <v>117</v>
      </c>
      <c r="B20" s="50" t="s">
        <v>59</v>
      </c>
      <c r="C20" s="50" t="s">
        <v>69</v>
      </c>
      <c r="D20" s="50" t="s">
        <v>109</v>
      </c>
      <c r="E20" s="50" t="s">
        <v>162</v>
      </c>
      <c r="F20" s="50" t="s">
        <v>60</v>
      </c>
      <c r="G20" s="54" t="s">
        <v>61</v>
      </c>
    </row>
    <row r="21" spans="1:10" ht="46.2" thickBot="1" x14ac:dyDescent="0.3">
      <c r="A21" s="53" t="s">
        <v>139</v>
      </c>
      <c r="B21" s="35" t="s">
        <v>20</v>
      </c>
      <c r="C21" s="36"/>
      <c r="D21" s="36"/>
      <c r="E21" s="36"/>
      <c r="F21" s="35">
        <f>D21*E21</f>
        <v>0</v>
      </c>
      <c r="G21" s="51">
        <f>F21*B109</f>
        <v>0</v>
      </c>
    </row>
    <row r="22" spans="1:10" ht="23.4" thickBot="1" x14ac:dyDescent="0.3">
      <c r="A22" s="57"/>
      <c r="B22" s="42"/>
      <c r="C22" s="42"/>
      <c r="D22" s="42"/>
      <c r="E22" s="45" t="s">
        <v>63</v>
      </c>
      <c r="F22" s="46">
        <f>SUM(F21)</f>
        <v>0</v>
      </c>
      <c r="G22" s="47">
        <f>SUM(G21)</f>
        <v>0</v>
      </c>
    </row>
    <row r="23" spans="1:10" ht="22.8" x14ac:dyDescent="0.3">
      <c r="A23" s="186" t="s">
        <v>0</v>
      </c>
      <c r="B23" s="187"/>
      <c r="C23" s="187"/>
      <c r="D23" s="187"/>
      <c r="E23" s="187"/>
      <c r="F23" s="187"/>
      <c r="G23" s="190"/>
      <c r="J23"/>
    </row>
    <row r="24" spans="1:10" ht="36" customHeight="1" x14ac:dyDescent="0.25">
      <c r="A24" s="165" t="s">
        <v>24</v>
      </c>
      <c r="B24" s="166"/>
      <c r="C24" s="166"/>
      <c r="D24" s="166"/>
      <c r="E24" s="166"/>
      <c r="F24" s="166"/>
      <c r="G24" s="167"/>
    </row>
    <row r="25" spans="1:10" ht="68.400000000000006" x14ac:dyDescent="0.25">
      <c r="A25" s="53" t="s">
        <v>117</v>
      </c>
      <c r="B25" s="50" t="s">
        <v>59</v>
      </c>
      <c r="C25" s="50" t="s">
        <v>69</v>
      </c>
      <c r="D25" s="50" t="s">
        <v>109</v>
      </c>
      <c r="E25" s="50" t="s">
        <v>162</v>
      </c>
      <c r="F25" s="50" t="s">
        <v>60</v>
      </c>
      <c r="G25" s="54" t="s">
        <v>61</v>
      </c>
    </row>
    <row r="26" spans="1:10" ht="46.2" thickBot="1" x14ac:dyDescent="0.3">
      <c r="A26" s="53" t="s">
        <v>138</v>
      </c>
      <c r="B26" s="35" t="s">
        <v>20</v>
      </c>
      <c r="C26" s="36"/>
      <c r="D26" s="36"/>
      <c r="E26" s="36"/>
      <c r="F26" s="35">
        <f>D26*E26</f>
        <v>0</v>
      </c>
      <c r="G26" s="51">
        <f>F26*B109</f>
        <v>0</v>
      </c>
    </row>
    <row r="27" spans="1:10" ht="23.4" thickBot="1" x14ac:dyDescent="0.3">
      <c r="A27" s="57"/>
      <c r="B27" s="42"/>
      <c r="C27" s="42"/>
      <c r="D27" s="42"/>
      <c r="E27" s="45" t="s">
        <v>63</v>
      </c>
      <c r="F27" s="48">
        <f>SUM(F26)</f>
        <v>0</v>
      </c>
      <c r="G27" s="58">
        <f>SUM(G26)</f>
        <v>0</v>
      </c>
    </row>
    <row r="28" spans="1:10" ht="23.4" thickBot="1" x14ac:dyDescent="0.3">
      <c r="A28" s="186" t="s">
        <v>0</v>
      </c>
      <c r="B28" s="187"/>
      <c r="C28" s="187"/>
      <c r="D28" s="187"/>
      <c r="E28" s="187"/>
      <c r="F28" s="187"/>
      <c r="G28" s="190"/>
    </row>
    <row r="29" spans="1:10" s="72" customFormat="1" ht="28.8" thickBot="1" x14ac:dyDescent="0.5">
      <c r="A29" s="178" t="s">
        <v>107</v>
      </c>
      <c r="B29" s="179"/>
      <c r="C29" s="179"/>
      <c r="D29" s="179"/>
      <c r="E29" s="180"/>
      <c r="F29" s="71">
        <f>F10+F17+F22+F27</f>
        <v>0</v>
      </c>
      <c r="G29" s="71">
        <f>G10+G17+G22+G27</f>
        <v>0</v>
      </c>
      <c r="H29" s="34"/>
    </row>
    <row r="30" spans="1:10" ht="14.4" thickBot="1" x14ac:dyDescent="0.3">
      <c r="A30" s="59"/>
      <c r="G30" s="60"/>
    </row>
    <row r="31" spans="1:10" ht="45.6" thickBot="1" x14ac:dyDescent="0.3">
      <c r="A31" s="191" t="s">
        <v>57</v>
      </c>
      <c r="B31" s="192"/>
      <c r="C31" s="192"/>
      <c r="D31" s="192"/>
      <c r="E31" s="192"/>
      <c r="F31" s="192"/>
      <c r="G31" s="193"/>
    </row>
    <row r="32" spans="1:10" x14ac:dyDescent="0.25">
      <c r="A32" s="59"/>
      <c r="G32" s="60"/>
    </row>
    <row r="33" spans="1:7" ht="36" customHeight="1" x14ac:dyDescent="0.25">
      <c r="A33" s="165" t="s">
        <v>103</v>
      </c>
      <c r="B33" s="166"/>
      <c r="C33" s="166"/>
      <c r="D33" s="166"/>
      <c r="E33" s="166"/>
      <c r="F33" s="166"/>
      <c r="G33" s="167"/>
    </row>
    <row r="34" spans="1:7" ht="68.400000000000006" x14ac:dyDescent="0.25">
      <c r="A34" s="208" t="s">
        <v>117</v>
      </c>
      <c r="B34" s="50" t="s">
        <v>59</v>
      </c>
      <c r="C34" s="50" t="s">
        <v>62</v>
      </c>
      <c r="D34" s="50" t="s">
        <v>109</v>
      </c>
      <c r="E34" s="50" t="s">
        <v>162</v>
      </c>
      <c r="F34" s="50" t="s">
        <v>60</v>
      </c>
      <c r="G34" s="54" t="s">
        <v>61</v>
      </c>
    </row>
    <row r="35" spans="1:7" ht="22.95" customHeight="1" x14ac:dyDescent="0.25">
      <c r="A35" s="169" t="s">
        <v>138</v>
      </c>
      <c r="B35" s="35" t="s">
        <v>18</v>
      </c>
      <c r="C35" s="36"/>
      <c r="D35" s="36"/>
      <c r="E35" s="36"/>
      <c r="F35" s="35">
        <f>D35*E35</f>
        <v>0</v>
      </c>
      <c r="G35" s="51">
        <f>F35*B109</f>
        <v>0</v>
      </c>
    </row>
    <row r="36" spans="1:7" ht="22.8" x14ac:dyDescent="0.25">
      <c r="A36" s="169"/>
      <c r="B36" s="35" t="s">
        <v>19</v>
      </c>
      <c r="C36" s="36"/>
      <c r="D36" s="36"/>
      <c r="E36" s="36"/>
      <c r="F36" s="35">
        <f t="shared" ref="F36:F37" si="2">D36*E36</f>
        <v>0</v>
      </c>
      <c r="G36" s="51">
        <f>F36*B109</f>
        <v>0</v>
      </c>
    </row>
    <row r="37" spans="1:7" ht="23.4" thickBot="1" x14ac:dyDescent="0.3">
      <c r="A37" s="189"/>
      <c r="B37" s="35" t="s">
        <v>55</v>
      </c>
      <c r="C37" s="36"/>
      <c r="D37" s="36"/>
      <c r="E37" s="43"/>
      <c r="F37" s="44">
        <f t="shared" si="2"/>
        <v>0</v>
      </c>
      <c r="G37" s="56">
        <f>F37*B109</f>
        <v>0</v>
      </c>
    </row>
    <row r="38" spans="1:7" ht="23.4" thickBot="1" x14ac:dyDescent="0.3">
      <c r="A38" s="57"/>
      <c r="B38" s="42"/>
      <c r="C38" s="42"/>
      <c r="D38" s="42"/>
      <c r="E38" s="45" t="s">
        <v>63</v>
      </c>
      <c r="F38" s="46">
        <f>SUM(F35:F37)</f>
        <v>0</v>
      </c>
      <c r="G38" s="46">
        <f>SUM(G35:G37)</f>
        <v>0</v>
      </c>
    </row>
    <row r="39" spans="1:7" ht="22.8" x14ac:dyDescent="0.25">
      <c r="A39" s="186" t="s">
        <v>0</v>
      </c>
      <c r="B39" s="187"/>
      <c r="C39" s="187"/>
      <c r="D39" s="187"/>
      <c r="E39" s="177"/>
      <c r="F39" s="177"/>
      <c r="G39" s="188"/>
    </row>
    <row r="40" spans="1:7" ht="36" customHeight="1" x14ac:dyDescent="0.25">
      <c r="A40" s="165" t="s">
        <v>104</v>
      </c>
      <c r="B40" s="166"/>
      <c r="C40" s="166"/>
      <c r="D40" s="166"/>
      <c r="E40" s="166"/>
      <c r="F40" s="166"/>
      <c r="G40" s="167"/>
    </row>
    <row r="41" spans="1:7" ht="68.400000000000006" x14ac:dyDescent="0.25">
      <c r="A41" s="53" t="s">
        <v>117</v>
      </c>
      <c r="B41" s="50" t="s">
        <v>59</v>
      </c>
      <c r="C41" s="50" t="s">
        <v>69</v>
      </c>
      <c r="D41" s="50" t="s">
        <v>109</v>
      </c>
      <c r="E41" s="50" t="s">
        <v>162</v>
      </c>
      <c r="F41" s="50" t="s">
        <v>60</v>
      </c>
      <c r="G41" s="54" t="s">
        <v>61</v>
      </c>
    </row>
    <row r="42" spans="1:7" ht="22.95" customHeight="1" x14ac:dyDescent="0.25">
      <c r="A42" s="168" t="s">
        <v>138</v>
      </c>
      <c r="B42" s="35" t="s">
        <v>18</v>
      </c>
      <c r="C42" s="36"/>
      <c r="D42" s="36"/>
      <c r="E42" s="36"/>
      <c r="F42" s="35">
        <f>D42*E42</f>
        <v>0</v>
      </c>
      <c r="G42" s="51">
        <f>F42*B109</f>
        <v>0</v>
      </c>
    </row>
    <row r="43" spans="1:7" ht="22.5" customHeight="1" x14ac:dyDescent="0.25">
      <c r="A43" s="169"/>
      <c r="B43" s="35" t="s">
        <v>19</v>
      </c>
      <c r="C43" s="36"/>
      <c r="D43" s="36"/>
      <c r="E43" s="36"/>
      <c r="F43" s="35">
        <f t="shared" ref="F43:F44" si="3">D43*E43</f>
        <v>0</v>
      </c>
      <c r="G43" s="51">
        <f>F43*B109</f>
        <v>0</v>
      </c>
    </row>
    <row r="44" spans="1:7" ht="22.5" customHeight="1" thickBot="1" x14ac:dyDescent="0.3">
      <c r="A44" s="169"/>
      <c r="B44" s="35" t="s">
        <v>55</v>
      </c>
      <c r="C44" s="36"/>
      <c r="D44" s="36"/>
      <c r="E44" s="36"/>
      <c r="F44" s="35">
        <f t="shared" si="3"/>
        <v>0</v>
      </c>
      <c r="G44" s="51">
        <f>F44*B109</f>
        <v>0</v>
      </c>
    </row>
    <row r="45" spans="1:7" ht="23.4" thickBot="1" x14ac:dyDescent="0.3">
      <c r="A45" s="57"/>
      <c r="B45" s="42"/>
      <c r="C45" s="42"/>
      <c r="D45" s="42"/>
      <c r="E45" s="45" t="s">
        <v>63</v>
      </c>
      <c r="F45" s="46">
        <f>SUM(F42:F44)</f>
        <v>0</v>
      </c>
      <c r="G45" s="46">
        <f>SUM(G42:G44)</f>
        <v>0</v>
      </c>
    </row>
    <row r="46" spans="1:7" x14ac:dyDescent="0.25">
      <c r="A46" s="59"/>
      <c r="G46" s="60"/>
    </row>
    <row r="47" spans="1:7" ht="36" customHeight="1" x14ac:dyDescent="0.25">
      <c r="A47" s="165" t="s">
        <v>105</v>
      </c>
      <c r="B47" s="166"/>
      <c r="C47" s="166"/>
      <c r="D47" s="166"/>
      <c r="E47" s="166"/>
      <c r="F47" s="166"/>
      <c r="G47" s="167"/>
    </row>
    <row r="48" spans="1:7" ht="68.400000000000006" x14ac:dyDescent="0.25">
      <c r="A48" s="53" t="s">
        <v>117</v>
      </c>
      <c r="B48" s="50" t="s">
        <v>59</v>
      </c>
      <c r="C48" s="50" t="s">
        <v>69</v>
      </c>
      <c r="D48" s="50" t="s">
        <v>109</v>
      </c>
      <c r="E48" s="50" t="s">
        <v>162</v>
      </c>
      <c r="F48" s="50" t="s">
        <v>60</v>
      </c>
      <c r="G48" s="54" t="s">
        <v>61</v>
      </c>
    </row>
    <row r="49" spans="1:10" ht="46.5" customHeight="1" thickBot="1" x14ac:dyDescent="0.3">
      <c r="A49" s="55" t="s">
        <v>140</v>
      </c>
      <c r="B49" s="35" t="s">
        <v>20</v>
      </c>
      <c r="C49" s="36"/>
      <c r="D49" s="36"/>
      <c r="E49" s="36"/>
      <c r="F49" s="35">
        <f>D49*E49</f>
        <v>0</v>
      </c>
      <c r="G49" s="51">
        <f>F49*B109</f>
        <v>0</v>
      </c>
    </row>
    <row r="50" spans="1:10" ht="23.4" thickBot="1" x14ac:dyDescent="0.3">
      <c r="A50" s="57"/>
      <c r="B50" s="42"/>
      <c r="C50" s="42"/>
      <c r="D50" s="42"/>
      <c r="E50" s="45" t="s">
        <v>63</v>
      </c>
      <c r="F50" s="46">
        <f>F49</f>
        <v>0</v>
      </c>
      <c r="G50" s="46">
        <f>G49</f>
        <v>0</v>
      </c>
    </row>
    <row r="51" spans="1:10" ht="22.8" x14ac:dyDescent="0.3">
      <c r="A51" s="186" t="s">
        <v>0</v>
      </c>
      <c r="B51" s="187"/>
      <c r="C51" s="187"/>
      <c r="D51" s="187"/>
      <c r="E51" s="187"/>
      <c r="F51" s="187"/>
      <c r="G51" s="190"/>
      <c r="J51"/>
    </row>
    <row r="52" spans="1:10" ht="36" customHeight="1" x14ac:dyDescent="0.25">
      <c r="A52" s="165" t="s">
        <v>106</v>
      </c>
      <c r="B52" s="166"/>
      <c r="C52" s="166"/>
      <c r="D52" s="166"/>
      <c r="E52" s="166"/>
      <c r="F52" s="166"/>
      <c r="G52" s="167"/>
    </row>
    <row r="53" spans="1:10" ht="68.400000000000006" x14ac:dyDescent="0.25">
      <c r="A53" s="53" t="s">
        <v>117</v>
      </c>
      <c r="B53" s="50" t="s">
        <v>59</v>
      </c>
      <c r="C53" s="50" t="s">
        <v>69</v>
      </c>
      <c r="D53" s="50" t="s">
        <v>109</v>
      </c>
      <c r="E53" s="50" t="s">
        <v>162</v>
      </c>
      <c r="F53" s="50" t="s">
        <v>60</v>
      </c>
      <c r="G53" s="54" t="s">
        <v>61</v>
      </c>
    </row>
    <row r="54" spans="1:10" ht="46.5" customHeight="1" thickBot="1" x14ac:dyDescent="0.3">
      <c r="A54" s="55" t="s">
        <v>140</v>
      </c>
      <c r="B54" s="35" t="s">
        <v>20</v>
      </c>
      <c r="C54" s="36"/>
      <c r="D54" s="36"/>
      <c r="E54" s="36"/>
      <c r="F54" s="35">
        <f>D54*E54</f>
        <v>0</v>
      </c>
      <c r="G54" s="51">
        <f>F54*B109</f>
        <v>0</v>
      </c>
    </row>
    <row r="55" spans="1:10" ht="23.4" thickBot="1" x14ac:dyDescent="0.3">
      <c r="A55" s="57"/>
      <c r="B55" s="42"/>
      <c r="C55" s="42"/>
      <c r="D55" s="42"/>
      <c r="E55" s="45" t="s">
        <v>63</v>
      </c>
      <c r="F55" s="46">
        <f>F54</f>
        <v>0</v>
      </c>
      <c r="G55" s="46">
        <f>G54</f>
        <v>0</v>
      </c>
    </row>
    <row r="56" spans="1:10" ht="22.8" x14ac:dyDescent="0.25">
      <c r="A56" s="186" t="s">
        <v>0</v>
      </c>
      <c r="B56" s="187"/>
      <c r="C56" s="187"/>
      <c r="D56" s="187"/>
      <c r="E56" s="187"/>
      <c r="F56" s="187"/>
      <c r="G56" s="190"/>
    </row>
    <row r="57" spans="1:10" ht="36" customHeight="1" x14ac:dyDescent="0.25">
      <c r="A57" s="165" t="s">
        <v>113</v>
      </c>
      <c r="B57" s="166"/>
      <c r="C57" s="166"/>
      <c r="D57" s="166"/>
      <c r="E57" s="166"/>
      <c r="F57" s="166"/>
      <c r="G57" s="167"/>
    </row>
    <row r="58" spans="1:10" ht="68.400000000000006" x14ac:dyDescent="0.25">
      <c r="A58" s="53" t="s">
        <v>117</v>
      </c>
      <c r="B58" s="50" t="s">
        <v>59</v>
      </c>
      <c r="C58" s="50" t="s">
        <v>69</v>
      </c>
      <c r="D58" s="50" t="s">
        <v>109</v>
      </c>
      <c r="E58" s="50" t="s">
        <v>162</v>
      </c>
      <c r="F58" s="50" t="s">
        <v>60</v>
      </c>
      <c r="G58" s="54" t="s">
        <v>61</v>
      </c>
    </row>
    <row r="59" spans="1:10" ht="22.95" customHeight="1" x14ac:dyDescent="0.25">
      <c r="A59" s="168" t="s">
        <v>138</v>
      </c>
      <c r="B59" s="35" t="s">
        <v>18</v>
      </c>
      <c r="C59" s="36"/>
      <c r="D59" s="36"/>
      <c r="E59" s="36"/>
      <c r="F59" s="35">
        <f>D59*E59</f>
        <v>0</v>
      </c>
      <c r="G59" s="51">
        <f>F59*B109</f>
        <v>0</v>
      </c>
    </row>
    <row r="60" spans="1:10" ht="22.5" customHeight="1" x14ac:dyDescent="0.25">
      <c r="A60" s="169"/>
      <c r="B60" s="35" t="s">
        <v>19</v>
      </c>
      <c r="C60" s="36"/>
      <c r="D60" s="36"/>
      <c r="E60" s="36"/>
      <c r="F60" s="35">
        <f t="shared" ref="F60:F61" si="4">D60*E60</f>
        <v>0</v>
      </c>
      <c r="G60" s="51">
        <f>F60*B109</f>
        <v>0</v>
      </c>
    </row>
    <row r="61" spans="1:10" ht="22.5" customHeight="1" thickBot="1" x14ac:dyDescent="0.3">
      <c r="A61" s="189"/>
      <c r="B61" s="35" t="s">
        <v>55</v>
      </c>
      <c r="C61" s="36"/>
      <c r="D61" s="36"/>
      <c r="E61" s="36"/>
      <c r="F61" s="35">
        <f t="shared" si="4"/>
        <v>0</v>
      </c>
      <c r="G61" s="51">
        <f>F61*B109</f>
        <v>0</v>
      </c>
    </row>
    <row r="62" spans="1:10" ht="23.4" thickBot="1" x14ac:dyDescent="0.3">
      <c r="A62" s="57"/>
      <c r="B62" s="42"/>
      <c r="C62" s="42"/>
      <c r="D62" s="42"/>
      <c r="E62" s="45" t="s">
        <v>63</v>
      </c>
      <c r="F62" s="46">
        <f>SUM(F59:F61)</f>
        <v>0</v>
      </c>
      <c r="G62" s="46">
        <f>SUM(G59:G61)</f>
        <v>0</v>
      </c>
    </row>
    <row r="63" spans="1:10" x14ac:dyDescent="0.25">
      <c r="A63" s="59"/>
      <c r="G63" s="60"/>
    </row>
    <row r="64" spans="1:10" ht="36" customHeight="1" x14ac:dyDescent="0.25">
      <c r="A64" s="165" t="s">
        <v>114</v>
      </c>
      <c r="B64" s="166"/>
      <c r="C64" s="166"/>
      <c r="D64" s="166"/>
      <c r="E64" s="166"/>
      <c r="F64" s="166"/>
      <c r="G64" s="167"/>
    </row>
    <row r="65" spans="1:7" ht="68.400000000000006" x14ac:dyDescent="0.25">
      <c r="A65" s="53" t="s">
        <v>117</v>
      </c>
      <c r="B65" s="50" t="s">
        <v>59</v>
      </c>
      <c r="C65" s="50" t="s">
        <v>69</v>
      </c>
      <c r="D65" s="50" t="s">
        <v>109</v>
      </c>
      <c r="E65" s="50" t="s">
        <v>162</v>
      </c>
      <c r="F65" s="50" t="s">
        <v>60</v>
      </c>
      <c r="G65" s="54" t="s">
        <v>61</v>
      </c>
    </row>
    <row r="66" spans="1:7" ht="46.5" customHeight="1" thickBot="1" x14ac:dyDescent="0.3">
      <c r="A66" s="55" t="s">
        <v>140</v>
      </c>
      <c r="B66" s="35" t="s">
        <v>20</v>
      </c>
      <c r="C66" s="36"/>
      <c r="D66" s="36"/>
      <c r="E66" s="36"/>
      <c r="F66" s="35">
        <f>D66*E66</f>
        <v>0</v>
      </c>
      <c r="G66" s="51">
        <f>F66*B109</f>
        <v>0</v>
      </c>
    </row>
    <row r="67" spans="1:7" ht="23.4" thickBot="1" x14ac:dyDescent="0.3">
      <c r="A67" s="57"/>
      <c r="B67" s="42"/>
      <c r="C67" s="42"/>
      <c r="D67" s="42"/>
      <c r="E67" s="45" t="s">
        <v>63</v>
      </c>
      <c r="F67" s="46">
        <f>F66</f>
        <v>0</v>
      </c>
      <c r="G67" s="46">
        <f>G66</f>
        <v>0</v>
      </c>
    </row>
    <row r="69" spans="1:7" ht="36" customHeight="1" x14ac:dyDescent="0.25">
      <c r="A69" s="165" t="s">
        <v>115</v>
      </c>
      <c r="B69" s="166"/>
      <c r="C69" s="166"/>
      <c r="D69" s="166"/>
      <c r="E69" s="166"/>
      <c r="F69" s="166"/>
      <c r="G69" s="167"/>
    </row>
    <row r="70" spans="1:7" ht="68.400000000000006" x14ac:dyDescent="0.25">
      <c r="A70" s="53" t="s">
        <v>117</v>
      </c>
      <c r="B70" s="50" t="s">
        <v>59</v>
      </c>
      <c r="C70" s="50" t="s">
        <v>69</v>
      </c>
      <c r="D70" s="50" t="s">
        <v>109</v>
      </c>
      <c r="E70" s="50" t="s">
        <v>162</v>
      </c>
      <c r="F70" s="50" t="s">
        <v>60</v>
      </c>
      <c r="G70" s="54" t="s">
        <v>61</v>
      </c>
    </row>
    <row r="71" spans="1:7" ht="22.95" customHeight="1" x14ac:dyDescent="0.25">
      <c r="A71" s="168" t="s">
        <v>138</v>
      </c>
      <c r="B71" s="35" t="s">
        <v>18</v>
      </c>
      <c r="C71" s="36"/>
      <c r="D71" s="36"/>
      <c r="E71" s="36"/>
      <c r="F71" s="35">
        <f>D71*E71</f>
        <v>0</v>
      </c>
      <c r="G71" s="51">
        <f>F71*B109</f>
        <v>0</v>
      </c>
    </row>
    <row r="72" spans="1:7" ht="22.5" customHeight="1" x14ac:dyDescent="0.25">
      <c r="A72" s="169"/>
      <c r="B72" s="35" t="s">
        <v>19</v>
      </c>
      <c r="C72" s="36"/>
      <c r="D72" s="36"/>
      <c r="E72" s="36"/>
      <c r="F72" s="35">
        <f t="shared" ref="F72:F73" si="5">D72*E72</f>
        <v>0</v>
      </c>
      <c r="G72" s="51">
        <f>F72*B109</f>
        <v>0</v>
      </c>
    </row>
    <row r="73" spans="1:7" ht="22.5" customHeight="1" thickBot="1" x14ac:dyDescent="0.3">
      <c r="A73" s="189"/>
      <c r="B73" s="35" t="s">
        <v>55</v>
      </c>
      <c r="C73" s="36"/>
      <c r="D73" s="36"/>
      <c r="E73" s="36"/>
      <c r="F73" s="35">
        <f t="shared" si="5"/>
        <v>0</v>
      </c>
      <c r="G73" s="51">
        <f>F73*B109</f>
        <v>0</v>
      </c>
    </row>
    <row r="74" spans="1:7" ht="23.4" thickBot="1" x14ac:dyDescent="0.3">
      <c r="A74" s="57"/>
      <c r="B74" s="42"/>
      <c r="C74" s="42"/>
      <c r="D74" s="42"/>
      <c r="E74" s="45" t="s">
        <v>63</v>
      </c>
      <c r="F74" s="46">
        <f>SUM(F71:F73)</f>
        <v>0</v>
      </c>
      <c r="G74" s="46">
        <f>SUM(G71:G73)</f>
        <v>0</v>
      </c>
    </row>
    <row r="75" spans="1:7" x14ac:dyDescent="0.25">
      <c r="A75" s="59"/>
      <c r="G75" s="60"/>
    </row>
    <row r="76" spans="1:7" ht="36" customHeight="1" x14ac:dyDescent="0.25">
      <c r="A76" s="165" t="s">
        <v>116</v>
      </c>
      <c r="B76" s="166"/>
      <c r="C76" s="166"/>
      <c r="D76" s="166"/>
      <c r="E76" s="166"/>
      <c r="F76" s="166"/>
      <c r="G76" s="167"/>
    </row>
    <row r="77" spans="1:7" ht="68.400000000000006" x14ac:dyDescent="0.25">
      <c r="A77" s="53" t="s">
        <v>117</v>
      </c>
      <c r="B77" s="50" t="s">
        <v>59</v>
      </c>
      <c r="C77" s="50" t="s">
        <v>69</v>
      </c>
      <c r="D77" s="50" t="s">
        <v>109</v>
      </c>
      <c r="E77" s="50" t="s">
        <v>162</v>
      </c>
      <c r="F77" s="50" t="s">
        <v>60</v>
      </c>
      <c r="G77" s="54" t="s">
        <v>61</v>
      </c>
    </row>
    <row r="78" spans="1:7" ht="46.5" customHeight="1" thickBot="1" x14ac:dyDescent="0.3">
      <c r="A78" s="55" t="s">
        <v>140</v>
      </c>
      <c r="B78" s="35" t="s">
        <v>20</v>
      </c>
      <c r="C78" s="36"/>
      <c r="D78" s="36"/>
      <c r="E78" s="36"/>
      <c r="F78" s="35">
        <f>D78*E78</f>
        <v>0</v>
      </c>
      <c r="G78" s="51">
        <f>F78*B109</f>
        <v>0</v>
      </c>
    </row>
    <row r="79" spans="1:7" ht="23.4" thickBot="1" x14ac:dyDescent="0.3">
      <c r="A79" s="57"/>
      <c r="B79" s="42"/>
      <c r="C79" s="42"/>
      <c r="D79" s="42"/>
      <c r="E79" s="45" t="s">
        <v>63</v>
      </c>
      <c r="F79" s="46">
        <f>F78</f>
        <v>0</v>
      </c>
      <c r="G79" s="46">
        <f>G78</f>
        <v>0</v>
      </c>
    </row>
    <row r="80" spans="1:7" ht="36" customHeight="1" x14ac:dyDescent="0.25">
      <c r="A80" s="165" t="s">
        <v>111</v>
      </c>
      <c r="B80" s="166"/>
      <c r="C80" s="166"/>
      <c r="D80" s="166"/>
      <c r="E80" s="166"/>
      <c r="F80" s="166"/>
      <c r="G80" s="167"/>
    </row>
    <row r="81" spans="1:7" ht="68.400000000000006" x14ac:dyDescent="0.25">
      <c r="A81" s="53" t="s">
        <v>117</v>
      </c>
      <c r="B81" s="50" t="s">
        <v>59</v>
      </c>
      <c r="C81" s="50" t="s">
        <v>69</v>
      </c>
      <c r="D81" s="50" t="s">
        <v>109</v>
      </c>
      <c r="E81" s="50" t="s">
        <v>162</v>
      </c>
      <c r="F81" s="50" t="s">
        <v>60</v>
      </c>
      <c r="G81" s="54" t="s">
        <v>61</v>
      </c>
    </row>
    <row r="82" spans="1:7" ht="22.95" customHeight="1" x14ac:dyDescent="0.25">
      <c r="A82" s="168" t="s">
        <v>138</v>
      </c>
      <c r="B82" s="35" t="s">
        <v>18</v>
      </c>
      <c r="C82" s="36"/>
      <c r="D82" s="36"/>
      <c r="E82" s="36"/>
      <c r="F82" s="35">
        <f>D82*E82</f>
        <v>0</v>
      </c>
      <c r="G82" s="51">
        <f>F82*B109</f>
        <v>0</v>
      </c>
    </row>
    <row r="83" spans="1:7" ht="22.5" customHeight="1" x14ac:dyDescent="0.25">
      <c r="A83" s="169"/>
      <c r="B83" s="35" t="s">
        <v>19</v>
      </c>
      <c r="C83" s="36"/>
      <c r="D83" s="36"/>
      <c r="E83" s="36"/>
      <c r="F83" s="35">
        <f t="shared" ref="F83:F84" si="6">D83*E83</f>
        <v>0</v>
      </c>
      <c r="G83" s="51">
        <f>F83*B109</f>
        <v>0</v>
      </c>
    </row>
    <row r="84" spans="1:7" ht="22.5" customHeight="1" thickBot="1" x14ac:dyDescent="0.3">
      <c r="A84" s="169"/>
      <c r="B84" s="35" t="s">
        <v>55</v>
      </c>
      <c r="C84" s="36"/>
      <c r="D84" s="36"/>
      <c r="E84" s="36"/>
      <c r="F84" s="35">
        <f t="shared" si="6"/>
        <v>0</v>
      </c>
      <c r="G84" s="51">
        <f>F84*B109</f>
        <v>0</v>
      </c>
    </row>
    <row r="85" spans="1:7" ht="23.4" thickBot="1" x14ac:dyDescent="0.3">
      <c r="A85" s="57"/>
      <c r="B85" s="42"/>
      <c r="C85" s="42"/>
      <c r="D85" s="42"/>
      <c r="E85" s="45" t="s">
        <v>63</v>
      </c>
      <c r="F85" s="46">
        <f>SUM(F82:F84)</f>
        <v>0</v>
      </c>
      <c r="G85" s="46">
        <f>SUM(G82:G84)</f>
        <v>0</v>
      </c>
    </row>
    <row r="86" spans="1:7" x14ac:dyDescent="0.25">
      <c r="A86" s="59"/>
      <c r="G86" s="60"/>
    </row>
    <row r="87" spans="1:7" ht="36" customHeight="1" x14ac:dyDescent="0.25">
      <c r="A87" s="165" t="s">
        <v>112</v>
      </c>
      <c r="B87" s="166"/>
      <c r="C87" s="166"/>
      <c r="D87" s="166"/>
      <c r="E87" s="166"/>
      <c r="F87" s="166"/>
      <c r="G87" s="167"/>
    </row>
    <row r="88" spans="1:7" ht="68.400000000000006" x14ac:dyDescent="0.25">
      <c r="A88" s="53" t="s">
        <v>117</v>
      </c>
      <c r="B88" s="50" t="s">
        <v>59</v>
      </c>
      <c r="C88" s="50" t="s">
        <v>69</v>
      </c>
      <c r="D88" s="50" t="s">
        <v>109</v>
      </c>
      <c r="E88" s="50" t="s">
        <v>162</v>
      </c>
      <c r="F88" s="50" t="s">
        <v>60</v>
      </c>
      <c r="G88" s="54" t="s">
        <v>61</v>
      </c>
    </row>
    <row r="89" spans="1:7" ht="46.5" customHeight="1" thickBot="1" x14ac:dyDescent="0.3">
      <c r="A89" s="55" t="s">
        <v>140</v>
      </c>
      <c r="B89" s="35" t="s">
        <v>20</v>
      </c>
      <c r="C89" s="36"/>
      <c r="D89" s="36"/>
      <c r="E89" s="36"/>
      <c r="F89" s="35">
        <f>D89*E89</f>
        <v>0</v>
      </c>
      <c r="G89" s="51">
        <f>F89*B109</f>
        <v>0</v>
      </c>
    </row>
    <row r="90" spans="1:7" ht="23.4" thickBot="1" x14ac:dyDescent="0.3">
      <c r="A90" s="57"/>
      <c r="B90" s="42"/>
      <c r="C90" s="42"/>
      <c r="D90" s="42"/>
      <c r="E90" s="45" t="s">
        <v>63</v>
      </c>
      <c r="F90" s="46">
        <f>F89</f>
        <v>0</v>
      </c>
      <c r="G90" s="46">
        <f>G89</f>
        <v>0</v>
      </c>
    </row>
    <row r="92" spans="1:7" ht="36" customHeight="1" x14ac:dyDescent="0.25">
      <c r="A92" s="170" t="s">
        <v>118</v>
      </c>
      <c r="B92" s="171"/>
      <c r="C92" s="171"/>
      <c r="D92" s="171"/>
      <c r="E92" s="171"/>
      <c r="F92" s="171"/>
      <c r="G92" s="172"/>
    </row>
    <row r="93" spans="1:7" ht="68.400000000000006" x14ac:dyDescent="0.25">
      <c r="A93" s="53" t="s">
        <v>117</v>
      </c>
      <c r="B93" s="50" t="s">
        <v>59</v>
      </c>
      <c r="C93" s="50" t="s">
        <v>69</v>
      </c>
      <c r="D93" s="50" t="s">
        <v>109</v>
      </c>
      <c r="E93" s="50" t="s">
        <v>162</v>
      </c>
      <c r="F93" s="50" t="s">
        <v>60</v>
      </c>
      <c r="G93" s="54" t="s">
        <v>61</v>
      </c>
    </row>
    <row r="94" spans="1:7" ht="22.95" customHeight="1" x14ac:dyDescent="0.25">
      <c r="A94" s="168" t="s">
        <v>138</v>
      </c>
      <c r="B94" s="35" t="s">
        <v>18</v>
      </c>
      <c r="C94" s="36"/>
      <c r="D94" s="36"/>
      <c r="E94" s="36"/>
      <c r="F94" s="35">
        <f>D94*E94</f>
        <v>0</v>
      </c>
      <c r="G94" s="51">
        <f>F94*B109</f>
        <v>0</v>
      </c>
    </row>
    <row r="95" spans="1:7" ht="22.5" customHeight="1" x14ac:dyDescent="0.25">
      <c r="A95" s="169"/>
      <c r="B95" s="35" t="s">
        <v>19</v>
      </c>
      <c r="C95" s="36"/>
      <c r="D95" s="36"/>
      <c r="E95" s="36"/>
      <c r="F95" s="35">
        <f t="shared" ref="F95:F96" si="7">D95*E95</f>
        <v>0</v>
      </c>
      <c r="G95" s="51">
        <f>F95*B109</f>
        <v>0</v>
      </c>
    </row>
    <row r="96" spans="1:7" ht="22.5" customHeight="1" thickBot="1" x14ac:dyDescent="0.3">
      <c r="A96" s="189"/>
      <c r="B96" s="35" t="s">
        <v>55</v>
      </c>
      <c r="C96" s="36"/>
      <c r="D96" s="36"/>
      <c r="E96" s="36"/>
      <c r="F96" s="35">
        <f t="shared" si="7"/>
        <v>0</v>
      </c>
      <c r="G96" s="51">
        <f>F96*B109</f>
        <v>0</v>
      </c>
    </row>
    <row r="97" spans="1:8" ht="23.4" thickBot="1" x14ac:dyDescent="0.3">
      <c r="A97" s="57"/>
      <c r="B97" s="42"/>
      <c r="C97" s="42"/>
      <c r="D97" s="42"/>
      <c r="E97" s="45" t="s">
        <v>63</v>
      </c>
      <c r="F97" s="46">
        <f>SUM(F94:F96)</f>
        <v>0</v>
      </c>
      <c r="G97" s="46">
        <f>SUM(G94:G96)</f>
        <v>0</v>
      </c>
    </row>
    <row r="98" spans="1:8" x14ac:dyDescent="0.25">
      <c r="A98" s="59"/>
      <c r="G98" s="60"/>
    </row>
    <row r="99" spans="1:8" ht="36" customHeight="1" x14ac:dyDescent="0.25">
      <c r="A99" s="170" t="s">
        <v>119</v>
      </c>
      <c r="B99" s="171"/>
      <c r="C99" s="171"/>
      <c r="D99" s="171"/>
      <c r="E99" s="171"/>
      <c r="F99" s="171"/>
      <c r="G99" s="172"/>
    </row>
    <row r="100" spans="1:8" ht="68.400000000000006" x14ac:dyDescent="0.25">
      <c r="A100" s="53" t="s">
        <v>117</v>
      </c>
      <c r="B100" s="50" t="s">
        <v>59</v>
      </c>
      <c r="C100" s="50" t="s">
        <v>69</v>
      </c>
      <c r="D100" s="50" t="s">
        <v>109</v>
      </c>
      <c r="E100" s="50" t="s">
        <v>162</v>
      </c>
      <c r="F100" s="50" t="s">
        <v>60</v>
      </c>
      <c r="G100" s="54" t="s">
        <v>61</v>
      </c>
    </row>
    <row r="101" spans="1:8" ht="46.5" customHeight="1" thickBot="1" x14ac:dyDescent="0.3">
      <c r="A101" s="55" t="s">
        <v>140</v>
      </c>
      <c r="B101" s="35" t="s">
        <v>20</v>
      </c>
      <c r="C101" s="36"/>
      <c r="D101" s="36"/>
      <c r="E101" s="36"/>
      <c r="F101" s="35">
        <f>D101*E101</f>
        <v>0</v>
      </c>
      <c r="G101" s="51">
        <f>F101*B109</f>
        <v>0</v>
      </c>
    </row>
    <row r="102" spans="1:8" ht="23.4" thickBot="1" x14ac:dyDescent="0.3">
      <c r="A102" s="57"/>
      <c r="B102" s="42"/>
      <c r="C102" s="42"/>
      <c r="D102" s="42"/>
      <c r="E102" s="45" t="s">
        <v>63</v>
      </c>
      <c r="F102" s="46">
        <f>F101</f>
        <v>0</v>
      </c>
      <c r="G102" s="46">
        <f>G101</f>
        <v>0</v>
      </c>
    </row>
    <row r="103" spans="1:8" s="72" customFormat="1" ht="28.8" thickBot="1" x14ac:dyDescent="0.5">
      <c r="A103" s="178" t="s">
        <v>108</v>
      </c>
      <c r="B103" s="179"/>
      <c r="C103" s="179"/>
      <c r="D103" s="179"/>
      <c r="E103" s="180"/>
      <c r="F103" s="71">
        <f>F90+F85+F67+F62+F55+F50+F45+F38+F102+F97+F79+F74</f>
        <v>0</v>
      </c>
      <c r="G103" s="71">
        <f>G90+G85+G67+G62+G55+G50+G45+G38+G102+G97+G79+G74</f>
        <v>0</v>
      </c>
      <c r="H103" s="34"/>
    </row>
    <row r="104" spans="1:8" ht="14.4" thickBot="1" x14ac:dyDescent="0.3"/>
    <row r="105" spans="1:8" ht="70.5" customHeight="1" thickBot="1" x14ac:dyDescent="0.3">
      <c r="A105" s="173" t="s">
        <v>1</v>
      </c>
      <c r="B105" s="174"/>
      <c r="C105" s="174"/>
      <c r="D105" s="174"/>
      <c r="E105" s="175"/>
      <c r="F105" s="73">
        <f>F103+F29</f>
        <v>0</v>
      </c>
      <c r="G105" s="73">
        <f>G103+G29</f>
        <v>0</v>
      </c>
    </row>
    <row r="106" spans="1:8" ht="22.8" x14ac:dyDescent="0.25">
      <c r="A106" s="176" t="s">
        <v>0</v>
      </c>
      <c r="B106" s="177"/>
      <c r="C106" s="177"/>
      <c r="D106" s="177"/>
      <c r="E106" s="177"/>
      <c r="F106" s="177"/>
      <c r="G106" s="177"/>
    </row>
    <row r="107" spans="1:8" ht="16.8" x14ac:dyDescent="0.4">
      <c r="A107" s="80" t="s">
        <v>126</v>
      </c>
    </row>
    <row r="109" spans="1:8" ht="42" customHeight="1" x14ac:dyDescent="0.4">
      <c r="A109" s="115" t="s">
        <v>150</v>
      </c>
      <c r="B109" s="90"/>
    </row>
    <row r="110" spans="1:8" ht="14.4" x14ac:dyDescent="0.3">
      <c r="A110" s="66"/>
    </row>
  </sheetData>
  <mergeCells count="38">
    <mergeCell ref="A105:E105"/>
    <mergeCell ref="A106:G106"/>
    <mergeCell ref="A82:A84"/>
    <mergeCell ref="A87:G87"/>
    <mergeCell ref="A92:G92"/>
    <mergeCell ref="A94:A96"/>
    <mergeCell ref="A99:G99"/>
    <mergeCell ref="A103:E103"/>
    <mergeCell ref="A80:G80"/>
    <mergeCell ref="A42:A44"/>
    <mergeCell ref="A47:G47"/>
    <mergeCell ref="A51:G51"/>
    <mergeCell ref="A52:G52"/>
    <mergeCell ref="A56:G56"/>
    <mergeCell ref="A57:G57"/>
    <mergeCell ref="A59:A61"/>
    <mergeCell ref="A64:G64"/>
    <mergeCell ref="A69:G69"/>
    <mergeCell ref="A71:A73"/>
    <mergeCell ref="A76:G76"/>
    <mergeCell ref="A40:G40"/>
    <mergeCell ref="A14:A16"/>
    <mergeCell ref="A18:G18"/>
    <mergeCell ref="A19:G19"/>
    <mergeCell ref="A23:G23"/>
    <mergeCell ref="A24:G24"/>
    <mergeCell ref="A28:G28"/>
    <mergeCell ref="A29:E29"/>
    <mergeCell ref="A31:G31"/>
    <mergeCell ref="A33:G33"/>
    <mergeCell ref="A35:A37"/>
    <mergeCell ref="A39:G39"/>
    <mergeCell ref="A12:G12"/>
    <mergeCell ref="A1:G1"/>
    <mergeCell ref="A3:G3"/>
    <mergeCell ref="A4:G4"/>
    <mergeCell ref="A7:A9"/>
    <mergeCell ref="A11:G11"/>
  </mergeCells>
  <pageMargins left="0.7" right="0.7" top="0.75" bottom="0.75" header="0.3" footer="0.3"/>
  <pageSetup paperSize="9" scale="18" orientation="portrait" r:id="rId1"/>
  <headerFooter>
    <oddFooter>&amp;L_x000D_&amp;1#&amp;"Calibri"&amp;10&amp;K000000 Data sensitivity - Public</oddFooter>
  </headerFooter>
  <rowBreaks count="1" manualBreakCount="1">
    <brk id="112" max="8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04718-34F1-4840-B680-E222A02607D1}">
  <dimension ref="A1:J109"/>
  <sheetViews>
    <sheetView view="pageBreakPreview" zoomScale="49" zoomScaleNormal="36" zoomScaleSheetLayoutView="64" workbookViewId="0">
      <selection activeCell="A30" sqref="A30:G30"/>
    </sheetView>
  </sheetViews>
  <sheetFormatPr baseColWidth="10" defaultColWidth="10.88671875" defaultRowHeight="13.8" x14ac:dyDescent="0.25"/>
  <cols>
    <col min="1" max="1" width="22.77734375" style="34" bestFit="1" customWidth="1"/>
    <col min="2" max="2" width="30.88671875" style="34" bestFit="1" customWidth="1"/>
    <col min="3" max="3" width="26.21875" style="34" customWidth="1"/>
    <col min="4" max="4" width="25.77734375" style="34" bestFit="1" customWidth="1"/>
    <col min="5" max="7" width="23.44140625" style="34" customWidth="1"/>
    <col min="8" max="8" width="31.33203125" style="34" bestFit="1" customWidth="1"/>
    <col min="9" max="16384" width="10.88671875" style="34"/>
  </cols>
  <sheetData>
    <row r="1" spans="1:7" s="33" customFormat="1" ht="51" customHeight="1" x14ac:dyDescent="0.3">
      <c r="A1" s="181" t="s">
        <v>143</v>
      </c>
      <c r="B1" s="182"/>
      <c r="C1" s="182"/>
      <c r="D1" s="182"/>
      <c r="E1" s="182"/>
      <c r="F1" s="182"/>
      <c r="G1" s="182"/>
    </row>
    <row r="2" spans="1:7" ht="14.4" thickBot="1" x14ac:dyDescent="0.3"/>
    <row r="3" spans="1:7" ht="45" x14ac:dyDescent="0.25">
      <c r="A3" s="183" t="s">
        <v>58</v>
      </c>
      <c r="B3" s="184"/>
      <c r="C3" s="184"/>
      <c r="D3" s="184"/>
      <c r="E3" s="184"/>
      <c r="F3" s="184"/>
      <c r="G3" s="185"/>
    </row>
    <row r="4" spans="1:7" ht="36" customHeight="1" x14ac:dyDescent="0.25">
      <c r="A4" s="165" t="s">
        <v>21</v>
      </c>
      <c r="B4" s="166"/>
      <c r="C4" s="166"/>
      <c r="D4" s="166"/>
      <c r="E4" s="166"/>
      <c r="F4" s="166"/>
      <c r="G4" s="167"/>
    </row>
    <row r="5" spans="1:7" ht="68.400000000000006" x14ac:dyDescent="0.25">
      <c r="A5" s="53" t="s">
        <v>117</v>
      </c>
      <c r="B5" s="50" t="s">
        <v>59</v>
      </c>
      <c r="C5" s="50" t="s">
        <v>62</v>
      </c>
      <c r="D5" s="50" t="s">
        <v>109</v>
      </c>
      <c r="E5" s="50" t="s">
        <v>162</v>
      </c>
      <c r="F5" s="50" t="s">
        <v>60</v>
      </c>
      <c r="G5" s="54" t="s">
        <v>61</v>
      </c>
    </row>
    <row r="6" spans="1:7" ht="22.95" customHeight="1" x14ac:dyDescent="0.25">
      <c r="A6" s="169" t="s">
        <v>120</v>
      </c>
      <c r="B6" s="35" t="s">
        <v>18</v>
      </c>
      <c r="C6" s="36"/>
      <c r="D6" s="36"/>
      <c r="E6" s="36"/>
      <c r="F6" s="35">
        <f>D6*E6</f>
        <v>0</v>
      </c>
      <c r="G6" s="51">
        <f>F6*B108</f>
        <v>0</v>
      </c>
    </row>
    <row r="7" spans="1:7" ht="22.8" x14ac:dyDescent="0.25">
      <c r="A7" s="169"/>
      <c r="B7" s="35" t="s">
        <v>19</v>
      </c>
      <c r="C7" s="36"/>
      <c r="D7" s="36"/>
      <c r="E7" s="36"/>
      <c r="F7" s="35">
        <f t="shared" ref="F7:F8" si="0">D7*E7</f>
        <v>0</v>
      </c>
      <c r="G7" s="51">
        <f>F7*B108</f>
        <v>0</v>
      </c>
    </row>
    <row r="8" spans="1:7" ht="23.4" thickBot="1" x14ac:dyDescent="0.3">
      <c r="A8" s="189"/>
      <c r="B8" s="35" t="s">
        <v>55</v>
      </c>
      <c r="C8" s="36"/>
      <c r="D8" s="36"/>
      <c r="E8" s="43"/>
      <c r="F8" s="44">
        <f t="shared" si="0"/>
        <v>0</v>
      </c>
      <c r="G8" s="56">
        <f>F8*B108</f>
        <v>0</v>
      </c>
    </row>
    <row r="9" spans="1:7" ht="23.4" thickBot="1" x14ac:dyDescent="0.3">
      <c r="A9" s="57"/>
      <c r="B9" s="42"/>
      <c r="C9" s="42"/>
      <c r="D9" s="42"/>
      <c r="E9" s="45" t="s">
        <v>63</v>
      </c>
      <c r="F9" s="46">
        <f>SUM(F6:F8)</f>
        <v>0</v>
      </c>
      <c r="G9" s="47">
        <f>SUM(G6:G8)</f>
        <v>0</v>
      </c>
    </row>
    <row r="10" spans="1:7" ht="22.8" x14ac:dyDescent="0.25">
      <c r="A10" s="186" t="s">
        <v>0</v>
      </c>
      <c r="B10" s="187"/>
      <c r="C10" s="187"/>
      <c r="D10" s="187"/>
      <c r="E10" s="177"/>
      <c r="F10" s="177"/>
      <c r="G10" s="188"/>
    </row>
    <row r="11" spans="1:7" ht="36" customHeight="1" x14ac:dyDescent="0.25">
      <c r="A11" s="165" t="s">
        <v>22</v>
      </c>
      <c r="B11" s="166"/>
      <c r="C11" s="166"/>
      <c r="D11" s="166"/>
      <c r="E11" s="166"/>
      <c r="F11" s="166"/>
      <c r="G11" s="167"/>
    </row>
    <row r="12" spans="1:7" ht="68.400000000000006" x14ac:dyDescent="0.25">
      <c r="A12" s="53" t="s">
        <v>117</v>
      </c>
      <c r="B12" s="50" t="s">
        <v>59</v>
      </c>
      <c r="C12" s="50" t="s">
        <v>69</v>
      </c>
      <c r="D12" s="50" t="s">
        <v>109</v>
      </c>
      <c r="E12" s="50" t="s">
        <v>162</v>
      </c>
      <c r="F12" s="50" t="s">
        <v>60</v>
      </c>
      <c r="G12" s="54" t="s">
        <v>61</v>
      </c>
    </row>
    <row r="13" spans="1:7" ht="22.95" customHeight="1" x14ac:dyDescent="0.25">
      <c r="A13" s="169" t="s">
        <v>120</v>
      </c>
      <c r="B13" s="35" t="s">
        <v>18</v>
      </c>
      <c r="C13" s="36"/>
      <c r="D13" s="36"/>
      <c r="E13" s="36"/>
      <c r="F13" s="35">
        <f>D13*E13</f>
        <v>0</v>
      </c>
      <c r="G13" s="51">
        <f>F13*B108</f>
        <v>0</v>
      </c>
    </row>
    <row r="14" spans="1:7" ht="22.8" x14ac:dyDescent="0.25">
      <c r="A14" s="169"/>
      <c r="B14" s="35" t="s">
        <v>19</v>
      </c>
      <c r="C14" s="36"/>
      <c r="D14" s="36"/>
      <c r="E14" s="36"/>
      <c r="F14" s="35">
        <f t="shared" ref="F14:F15" si="1">D14*E14</f>
        <v>0</v>
      </c>
      <c r="G14" s="51">
        <f>F14*B108</f>
        <v>0</v>
      </c>
    </row>
    <row r="15" spans="1:7" ht="23.4" thickBot="1" x14ac:dyDescent="0.3">
      <c r="A15" s="189"/>
      <c r="B15" s="35" t="s">
        <v>55</v>
      </c>
      <c r="C15" s="36"/>
      <c r="D15" s="36"/>
      <c r="E15" s="36"/>
      <c r="F15" s="35">
        <f t="shared" si="1"/>
        <v>0</v>
      </c>
      <c r="G15" s="51">
        <f>F15*B108</f>
        <v>0</v>
      </c>
    </row>
    <row r="16" spans="1:7" ht="23.4" thickBot="1" x14ac:dyDescent="0.3">
      <c r="A16" s="57"/>
      <c r="B16" s="42"/>
      <c r="C16" s="42"/>
      <c r="D16" s="42"/>
      <c r="E16" s="45" t="s">
        <v>63</v>
      </c>
      <c r="F16" s="46">
        <f>SUM(F13:F15)</f>
        <v>0</v>
      </c>
      <c r="G16" s="47">
        <f>SUM(G13:G15)</f>
        <v>0</v>
      </c>
    </row>
    <row r="17" spans="1:10" ht="22.8" x14ac:dyDescent="0.25">
      <c r="A17" s="186" t="s">
        <v>0</v>
      </c>
      <c r="B17" s="187"/>
      <c r="C17" s="187"/>
      <c r="D17" s="187"/>
      <c r="E17" s="187"/>
      <c r="F17" s="187"/>
      <c r="G17" s="190"/>
    </row>
    <row r="18" spans="1:10" ht="36" customHeight="1" x14ac:dyDescent="0.25">
      <c r="A18" s="165" t="s">
        <v>23</v>
      </c>
      <c r="B18" s="166"/>
      <c r="C18" s="166"/>
      <c r="D18" s="166"/>
      <c r="E18" s="166"/>
      <c r="F18" s="166"/>
      <c r="G18" s="167"/>
    </row>
    <row r="19" spans="1:10" ht="68.400000000000006" x14ac:dyDescent="0.25">
      <c r="A19" s="53" t="s">
        <v>117</v>
      </c>
      <c r="B19" s="50" t="s">
        <v>59</v>
      </c>
      <c r="C19" s="50" t="s">
        <v>69</v>
      </c>
      <c r="D19" s="50" t="s">
        <v>109</v>
      </c>
      <c r="E19" s="50" t="s">
        <v>162</v>
      </c>
      <c r="F19" s="50" t="s">
        <v>60</v>
      </c>
      <c r="G19" s="54" t="s">
        <v>61</v>
      </c>
    </row>
    <row r="20" spans="1:10" ht="46.2" thickBot="1" x14ac:dyDescent="0.3">
      <c r="A20" s="53" t="s">
        <v>141</v>
      </c>
      <c r="B20" s="35" t="s">
        <v>20</v>
      </c>
      <c r="C20" s="36"/>
      <c r="D20" s="36"/>
      <c r="E20" s="36"/>
      <c r="F20" s="35">
        <f>D20*E20</f>
        <v>0</v>
      </c>
      <c r="G20" s="51">
        <f>F20*B108</f>
        <v>0</v>
      </c>
    </row>
    <row r="21" spans="1:10" ht="23.4" thickBot="1" x14ac:dyDescent="0.3">
      <c r="A21" s="57"/>
      <c r="B21" s="42"/>
      <c r="C21" s="42"/>
      <c r="D21" s="42"/>
      <c r="E21" s="45" t="s">
        <v>63</v>
      </c>
      <c r="F21" s="46">
        <f>SUM(F20)</f>
        <v>0</v>
      </c>
      <c r="G21" s="47">
        <f>SUM(G20)</f>
        <v>0</v>
      </c>
    </row>
    <row r="22" spans="1:10" ht="22.8" x14ac:dyDescent="0.3">
      <c r="A22" s="186" t="s">
        <v>0</v>
      </c>
      <c r="B22" s="187"/>
      <c r="C22" s="187"/>
      <c r="D22" s="187"/>
      <c r="E22" s="187"/>
      <c r="F22" s="187"/>
      <c r="G22" s="190"/>
      <c r="J22"/>
    </row>
    <row r="23" spans="1:10" ht="36" customHeight="1" x14ac:dyDescent="0.25">
      <c r="A23" s="165" t="s">
        <v>24</v>
      </c>
      <c r="B23" s="166"/>
      <c r="C23" s="166"/>
      <c r="D23" s="166"/>
      <c r="E23" s="166"/>
      <c r="F23" s="166"/>
      <c r="G23" s="167"/>
    </row>
    <row r="24" spans="1:10" ht="68.400000000000006" x14ac:dyDescent="0.25">
      <c r="A24" s="53" t="s">
        <v>117</v>
      </c>
      <c r="B24" s="50" t="s">
        <v>59</v>
      </c>
      <c r="C24" s="50" t="s">
        <v>69</v>
      </c>
      <c r="D24" s="50" t="s">
        <v>109</v>
      </c>
      <c r="E24" s="50" t="s">
        <v>162</v>
      </c>
      <c r="F24" s="50" t="s">
        <v>60</v>
      </c>
      <c r="G24" s="54" t="s">
        <v>61</v>
      </c>
    </row>
    <row r="25" spans="1:10" ht="46.2" thickBot="1" x14ac:dyDescent="0.3">
      <c r="A25" s="53" t="s">
        <v>120</v>
      </c>
      <c r="B25" s="35" t="s">
        <v>20</v>
      </c>
      <c r="C25" s="36"/>
      <c r="D25" s="36"/>
      <c r="E25" s="36"/>
      <c r="F25" s="35">
        <f>D25*E25</f>
        <v>0</v>
      </c>
      <c r="G25" s="51">
        <f>F25*B108</f>
        <v>0</v>
      </c>
    </row>
    <row r="26" spans="1:10" ht="23.4" thickBot="1" x14ac:dyDescent="0.3">
      <c r="A26" s="57"/>
      <c r="B26" s="42"/>
      <c r="C26" s="42"/>
      <c r="D26" s="42"/>
      <c r="E26" s="45" t="s">
        <v>63</v>
      </c>
      <c r="F26" s="48">
        <f>SUM(F25)</f>
        <v>0</v>
      </c>
      <c r="G26" s="58">
        <f>SUM(G25)</f>
        <v>0</v>
      </c>
    </row>
    <row r="27" spans="1:10" ht="23.4" thickBot="1" x14ac:dyDescent="0.3">
      <c r="A27" s="186" t="s">
        <v>0</v>
      </c>
      <c r="B27" s="187"/>
      <c r="C27" s="187"/>
      <c r="D27" s="187"/>
      <c r="E27" s="187"/>
      <c r="F27" s="187"/>
      <c r="G27" s="190"/>
    </row>
    <row r="28" spans="1:10" s="72" customFormat="1" ht="28.8" thickBot="1" x14ac:dyDescent="0.5">
      <c r="A28" s="178" t="s">
        <v>107</v>
      </c>
      <c r="B28" s="179"/>
      <c r="C28" s="179"/>
      <c r="D28" s="179"/>
      <c r="E28" s="180"/>
      <c r="F28" s="71">
        <f>F9+F16+F21+F26</f>
        <v>0</v>
      </c>
      <c r="G28" s="71">
        <f>G9+G16+G21+G26</f>
        <v>0</v>
      </c>
      <c r="H28" s="34"/>
    </row>
    <row r="29" spans="1:10" ht="14.4" thickBot="1" x14ac:dyDescent="0.3">
      <c r="A29" s="59"/>
      <c r="G29" s="60"/>
    </row>
    <row r="30" spans="1:10" ht="45.6" thickBot="1" x14ac:dyDescent="0.3">
      <c r="A30" s="191" t="s">
        <v>57</v>
      </c>
      <c r="B30" s="192"/>
      <c r="C30" s="192"/>
      <c r="D30" s="192"/>
      <c r="E30" s="192"/>
      <c r="F30" s="192"/>
      <c r="G30" s="193"/>
    </row>
    <row r="31" spans="1:10" x14ac:dyDescent="0.25">
      <c r="A31" s="59"/>
      <c r="G31" s="60"/>
    </row>
    <row r="32" spans="1:10" ht="36" customHeight="1" x14ac:dyDescent="0.25">
      <c r="A32" s="165" t="s">
        <v>103</v>
      </c>
      <c r="B32" s="166"/>
      <c r="C32" s="166"/>
      <c r="D32" s="166"/>
      <c r="E32" s="166"/>
      <c r="F32" s="166"/>
      <c r="G32" s="167"/>
    </row>
    <row r="33" spans="1:7" ht="68.400000000000006" x14ac:dyDescent="0.25">
      <c r="A33" s="53" t="s">
        <v>117</v>
      </c>
      <c r="B33" s="50" t="s">
        <v>59</v>
      </c>
      <c r="C33" s="50" t="s">
        <v>62</v>
      </c>
      <c r="D33" s="50" t="s">
        <v>109</v>
      </c>
      <c r="E33" s="50" t="s">
        <v>162</v>
      </c>
      <c r="F33" s="50" t="s">
        <v>60</v>
      </c>
      <c r="G33" s="54" t="s">
        <v>61</v>
      </c>
    </row>
    <row r="34" spans="1:7" ht="22.95" customHeight="1" x14ac:dyDescent="0.25">
      <c r="A34" s="168" t="s">
        <v>120</v>
      </c>
      <c r="B34" s="35" t="s">
        <v>18</v>
      </c>
      <c r="C34" s="36"/>
      <c r="D34" s="36"/>
      <c r="E34" s="36"/>
      <c r="F34" s="35">
        <f>D34*E34</f>
        <v>0</v>
      </c>
      <c r="G34" s="51">
        <f>F34*B108</f>
        <v>0</v>
      </c>
    </row>
    <row r="35" spans="1:7" ht="22.8" x14ac:dyDescent="0.25">
      <c r="A35" s="169"/>
      <c r="B35" s="35" t="s">
        <v>19</v>
      </c>
      <c r="C35" s="36"/>
      <c r="D35" s="36"/>
      <c r="E35" s="36"/>
      <c r="F35" s="35">
        <f t="shared" ref="F35:F36" si="2">D35*E35</f>
        <v>0</v>
      </c>
      <c r="G35" s="51">
        <f>F35*B108</f>
        <v>0</v>
      </c>
    </row>
    <row r="36" spans="1:7" ht="23.4" thickBot="1" x14ac:dyDescent="0.3">
      <c r="A36" s="189"/>
      <c r="B36" s="35" t="s">
        <v>55</v>
      </c>
      <c r="C36" s="36"/>
      <c r="D36" s="36"/>
      <c r="E36" s="43"/>
      <c r="F36" s="44">
        <f t="shared" si="2"/>
        <v>0</v>
      </c>
      <c r="G36" s="56">
        <f>F36*B108</f>
        <v>0</v>
      </c>
    </row>
    <row r="37" spans="1:7" ht="23.4" thickBot="1" x14ac:dyDescent="0.3">
      <c r="A37" s="57"/>
      <c r="B37" s="42"/>
      <c r="C37" s="42"/>
      <c r="D37" s="42"/>
      <c r="E37" s="45" t="s">
        <v>63</v>
      </c>
      <c r="F37" s="46">
        <f>SUM(F34:F36)</f>
        <v>0</v>
      </c>
      <c r="G37" s="46">
        <f>SUM(G34:G36)</f>
        <v>0</v>
      </c>
    </row>
    <row r="38" spans="1:7" ht="22.8" x14ac:dyDescent="0.25">
      <c r="A38" s="186" t="s">
        <v>0</v>
      </c>
      <c r="B38" s="187"/>
      <c r="C38" s="187"/>
      <c r="D38" s="187"/>
      <c r="E38" s="177"/>
      <c r="F38" s="177"/>
      <c r="G38" s="188"/>
    </row>
    <row r="39" spans="1:7" ht="36" customHeight="1" x14ac:dyDescent="0.25">
      <c r="A39" s="165" t="s">
        <v>104</v>
      </c>
      <c r="B39" s="166"/>
      <c r="C39" s="166"/>
      <c r="D39" s="166"/>
      <c r="E39" s="166"/>
      <c r="F39" s="166"/>
      <c r="G39" s="167"/>
    </row>
    <row r="40" spans="1:7" ht="68.400000000000006" x14ac:dyDescent="0.25">
      <c r="A40" s="53" t="s">
        <v>117</v>
      </c>
      <c r="B40" s="50" t="s">
        <v>59</v>
      </c>
      <c r="C40" s="50" t="s">
        <v>69</v>
      </c>
      <c r="D40" s="50" t="s">
        <v>109</v>
      </c>
      <c r="E40" s="50" t="s">
        <v>162</v>
      </c>
      <c r="F40" s="50" t="s">
        <v>60</v>
      </c>
      <c r="G40" s="54" t="s">
        <v>61</v>
      </c>
    </row>
    <row r="41" spans="1:7" ht="22.95" customHeight="1" x14ac:dyDescent="0.25">
      <c r="A41" s="168" t="s">
        <v>120</v>
      </c>
      <c r="B41" s="35" t="s">
        <v>18</v>
      </c>
      <c r="C41" s="36"/>
      <c r="D41" s="36"/>
      <c r="E41" s="36"/>
      <c r="F41" s="35">
        <f>D41*E41</f>
        <v>0</v>
      </c>
      <c r="G41" s="51">
        <f>F41*B108</f>
        <v>0</v>
      </c>
    </row>
    <row r="42" spans="1:7" ht="22.5" customHeight="1" x14ac:dyDescent="0.25">
      <c r="A42" s="169"/>
      <c r="B42" s="35" t="s">
        <v>19</v>
      </c>
      <c r="C42" s="36"/>
      <c r="D42" s="36"/>
      <c r="E42" s="36"/>
      <c r="F42" s="35">
        <f t="shared" ref="F42:F43" si="3">D42*E42</f>
        <v>0</v>
      </c>
      <c r="G42" s="51">
        <f>F42*B108</f>
        <v>0</v>
      </c>
    </row>
    <row r="43" spans="1:7" ht="22.5" customHeight="1" thickBot="1" x14ac:dyDescent="0.3">
      <c r="A43" s="189"/>
      <c r="B43" s="35" t="s">
        <v>55</v>
      </c>
      <c r="C43" s="36"/>
      <c r="D43" s="36"/>
      <c r="E43" s="36"/>
      <c r="F43" s="35">
        <f t="shared" si="3"/>
        <v>0</v>
      </c>
      <c r="G43" s="51">
        <f>F43*B108</f>
        <v>0</v>
      </c>
    </row>
    <row r="44" spans="1:7" ht="23.4" thickBot="1" x14ac:dyDescent="0.3">
      <c r="A44" s="57"/>
      <c r="B44" s="42"/>
      <c r="C44" s="42"/>
      <c r="D44" s="42"/>
      <c r="E44" s="45" t="s">
        <v>63</v>
      </c>
      <c r="F44" s="46">
        <f>SUM(F41:F43)</f>
        <v>0</v>
      </c>
      <c r="G44" s="46">
        <f>SUM(G41:G43)</f>
        <v>0</v>
      </c>
    </row>
    <row r="45" spans="1:7" x14ac:dyDescent="0.25">
      <c r="A45" s="59"/>
      <c r="G45" s="60"/>
    </row>
    <row r="46" spans="1:7" ht="36" customHeight="1" x14ac:dyDescent="0.25">
      <c r="A46" s="165" t="s">
        <v>105</v>
      </c>
      <c r="B46" s="166"/>
      <c r="C46" s="166"/>
      <c r="D46" s="166"/>
      <c r="E46" s="166"/>
      <c r="F46" s="166"/>
      <c r="G46" s="167"/>
    </row>
    <row r="47" spans="1:7" ht="68.400000000000006" x14ac:dyDescent="0.25">
      <c r="A47" s="53" t="s">
        <v>117</v>
      </c>
      <c r="B47" s="50" t="s">
        <v>59</v>
      </c>
      <c r="C47" s="50" t="s">
        <v>69</v>
      </c>
      <c r="D47" s="50" t="s">
        <v>109</v>
      </c>
      <c r="E47" s="50" t="s">
        <v>162</v>
      </c>
      <c r="F47" s="50" t="s">
        <v>60</v>
      </c>
      <c r="G47" s="54" t="s">
        <v>61</v>
      </c>
    </row>
    <row r="48" spans="1:7" ht="46.5" customHeight="1" thickBot="1" x14ac:dyDescent="0.3">
      <c r="A48" s="55" t="s">
        <v>120</v>
      </c>
      <c r="B48" s="35" t="s">
        <v>20</v>
      </c>
      <c r="C48" s="36"/>
      <c r="D48" s="36"/>
      <c r="E48" s="36"/>
      <c r="F48" s="35">
        <f>D48*E48</f>
        <v>0</v>
      </c>
      <c r="G48" s="51">
        <f>F48*B108</f>
        <v>0</v>
      </c>
    </row>
    <row r="49" spans="1:10" ht="23.4" thickBot="1" x14ac:dyDescent="0.3">
      <c r="A49" s="57"/>
      <c r="B49" s="42"/>
      <c r="C49" s="42"/>
      <c r="D49" s="42"/>
      <c r="E49" s="45" t="s">
        <v>63</v>
      </c>
      <c r="F49" s="46">
        <f>F48</f>
        <v>0</v>
      </c>
      <c r="G49" s="46">
        <f>G48</f>
        <v>0</v>
      </c>
    </row>
    <row r="50" spans="1:10" ht="22.8" x14ac:dyDescent="0.3">
      <c r="A50" s="186" t="s">
        <v>0</v>
      </c>
      <c r="B50" s="187"/>
      <c r="C50" s="187"/>
      <c r="D50" s="187"/>
      <c r="E50" s="187"/>
      <c r="F50" s="187"/>
      <c r="G50" s="190"/>
      <c r="J50"/>
    </row>
    <row r="51" spans="1:10" ht="36" customHeight="1" x14ac:dyDescent="0.25">
      <c r="A51" s="165" t="s">
        <v>106</v>
      </c>
      <c r="B51" s="166"/>
      <c r="C51" s="166"/>
      <c r="D51" s="166"/>
      <c r="E51" s="166"/>
      <c r="F51" s="166"/>
      <c r="G51" s="167"/>
    </row>
    <row r="52" spans="1:10" ht="68.400000000000006" x14ac:dyDescent="0.25">
      <c r="A52" s="53" t="s">
        <v>117</v>
      </c>
      <c r="B52" s="50" t="s">
        <v>59</v>
      </c>
      <c r="C52" s="50" t="s">
        <v>69</v>
      </c>
      <c r="D52" s="50" t="s">
        <v>109</v>
      </c>
      <c r="E52" s="50" t="s">
        <v>162</v>
      </c>
      <c r="F52" s="50" t="s">
        <v>60</v>
      </c>
      <c r="G52" s="54" t="s">
        <v>61</v>
      </c>
    </row>
    <row r="53" spans="1:10" ht="46.5" customHeight="1" thickBot="1" x14ac:dyDescent="0.3">
      <c r="A53" s="55" t="s">
        <v>120</v>
      </c>
      <c r="B53" s="35" t="s">
        <v>20</v>
      </c>
      <c r="C53" s="36"/>
      <c r="D53" s="36"/>
      <c r="E53" s="36"/>
      <c r="F53" s="35">
        <f>D53*E53</f>
        <v>0</v>
      </c>
      <c r="G53" s="51">
        <f>F53*B108</f>
        <v>0</v>
      </c>
    </row>
    <row r="54" spans="1:10" ht="23.4" thickBot="1" x14ac:dyDescent="0.3">
      <c r="A54" s="57"/>
      <c r="B54" s="42"/>
      <c r="C54" s="42"/>
      <c r="D54" s="42"/>
      <c r="E54" s="45" t="s">
        <v>63</v>
      </c>
      <c r="F54" s="46">
        <f>F53</f>
        <v>0</v>
      </c>
      <c r="G54" s="46">
        <f>G53</f>
        <v>0</v>
      </c>
    </row>
    <row r="55" spans="1:10" ht="22.8" x14ac:dyDescent="0.25">
      <c r="A55" s="186" t="s">
        <v>0</v>
      </c>
      <c r="B55" s="187"/>
      <c r="C55" s="187"/>
      <c r="D55" s="187"/>
      <c r="E55" s="187"/>
      <c r="F55" s="187"/>
      <c r="G55" s="190"/>
    </row>
    <row r="56" spans="1:10" ht="36" customHeight="1" x14ac:dyDescent="0.25">
      <c r="A56" s="165" t="s">
        <v>113</v>
      </c>
      <c r="B56" s="166"/>
      <c r="C56" s="166"/>
      <c r="D56" s="166"/>
      <c r="E56" s="166"/>
      <c r="F56" s="166"/>
      <c r="G56" s="167"/>
    </row>
    <row r="57" spans="1:10" ht="68.400000000000006" x14ac:dyDescent="0.25">
      <c r="A57" s="53" t="s">
        <v>117</v>
      </c>
      <c r="B57" s="50" t="s">
        <v>59</v>
      </c>
      <c r="C57" s="50" t="s">
        <v>69</v>
      </c>
      <c r="D57" s="50" t="s">
        <v>109</v>
      </c>
      <c r="E57" s="50" t="s">
        <v>162</v>
      </c>
      <c r="F57" s="50" t="s">
        <v>60</v>
      </c>
      <c r="G57" s="54" t="s">
        <v>61</v>
      </c>
    </row>
    <row r="58" spans="1:10" ht="22.95" customHeight="1" x14ac:dyDescent="0.25">
      <c r="A58" s="168" t="s">
        <v>120</v>
      </c>
      <c r="B58" s="35" t="s">
        <v>18</v>
      </c>
      <c r="C58" s="36"/>
      <c r="D58" s="36"/>
      <c r="E58" s="36"/>
      <c r="F58" s="35">
        <f>D58*E58</f>
        <v>0</v>
      </c>
      <c r="G58" s="51">
        <f>F58*B108</f>
        <v>0</v>
      </c>
    </row>
    <row r="59" spans="1:10" ht="22.5" customHeight="1" x14ac:dyDescent="0.25">
      <c r="A59" s="169"/>
      <c r="B59" s="35" t="s">
        <v>19</v>
      </c>
      <c r="C59" s="36"/>
      <c r="D59" s="36"/>
      <c r="E59" s="36"/>
      <c r="F59" s="35">
        <f t="shared" ref="F59:F60" si="4">D59*E59</f>
        <v>0</v>
      </c>
      <c r="G59" s="51">
        <f>F59*B108</f>
        <v>0</v>
      </c>
    </row>
    <row r="60" spans="1:10" ht="22.5" customHeight="1" thickBot="1" x14ac:dyDescent="0.3">
      <c r="A60" s="189"/>
      <c r="B60" s="35" t="s">
        <v>55</v>
      </c>
      <c r="C60" s="36"/>
      <c r="D60" s="36"/>
      <c r="E60" s="36"/>
      <c r="F60" s="35">
        <f t="shared" si="4"/>
        <v>0</v>
      </c>
      <c r="G60" s="51">
        <f>F60*B108</f>
        <v>0</v>
      </c>
    </row>
    <row r="61" spans="1:10" ht="23.4" thickBot="1" x14ac:dyDescent="0.3">
      <c r="A61" s="57"/>
      <c r="B61" s="42"/>
      <c r="C61" s="42"/>
      <c r="D61" s="42"/>
      <c r="E61" s="45" t="s">
        <v>63</v>
      </c>
      <c r="F61" s="46">
        <f>SUM(F58:F60)</f>
        <v>0</v>
      </c>
      <c r="G61" s="46">
        <f>SUM(G58:G60)</f>
        <v>0</v>
      </c>
    </row>
    <row r="62" spans="1:10" x14ac:dyDescent="0.25">
      <c r="A62" s="59"/>
      <c r="G62" s="60"/>
    </row>
    <row r="63" spans="1:10" ht="36" customHeight="1" x14ac:dyDescent="0.25">
      <c r="A63" s="165" t="s">
        <v>114</v>
      </c>
      <c r="B63" s="166"/>
      <c r="C63" s="166"/>
      <c r="D63" s="166"/>
      <c r="E63" s="166"/>
      <c r="F63" s="166"/>
      <c r="G63" s="167"/>
    </row>
    <row r="64" spans="1:10" ht="68.400000000000006" x14ac:dyDescent="0.25">
      <c r="A64" s="53" t="s">
        <v>117</v>
      </c>
      <c r="B64" s="50" t="s">
        <v>59</v>
      </c>
      <c r="C64" s="50" t="s">
        <v>69</v>
      </c>
      <c r="D64" s="50" t="s">
        <v>109</v>
      </c>
      <c r="E64" s="50" t="s">
        <v>162</v>
      </c>
      <c r="F64" s="50" t="s">
        <v>60</v>
      </c>
      <c r="G64" s="54" t="s">
        <v>61</v>
      </c>
    </row>
    <row r="65" spans="1:7" ht="46.5" customHeight="1" thickBot="1" x14ac:dyDescent="0.3">
      <c r="A65" s="55" t="s">
        <v>120</v>
      </c>
      <c r="B65" s="35" t="s">
        <v>20</v>
      </c>
      <c r="C65" s="36"/>
      <c r="D65" s="36"/>
      <c r="E65" s="36"/>
      <c r="F65" s="35">
        <f>D65*E65</f>
        <v>0</v>
      </c>
      <c r="G65" s="51">
        <f>F65*B108</f>
        <v>0</v>
      </c>
    </row>
    <row r="66" spans="1:7" ht="23.4" thickBot="1" x14ac:dyDescent="0.3">
      <c r="A66" s="57"/>
      <c r="B66" s="42"/>
      <c r="C66" s="42"/>
      <c r="D66" s="42"/>
      <c r="E66" s="45" t="s">
        <v>63</v>
      </c>
      <c r="F66" s="46">
        <f>F65</f>
        <v>0</v>
      </c>
      <c r="G66" s="46">
        <f>G65</f>
        <v>0</v>
      </c>
    </row>
    <row r="68" spans="1:7" ht="36" customHeight="1" x14ac:dyDescent="0.25">
      <c r="A68" s="165" t="s">
        <v>115</v>
      </c>
      <c r="B68" s="166"/>
      <c r="C68" s="166"/>
      <c r="D68" s="166"/>
      <c r="E68" s="166"/>
      <c r="F68" s="166"/>
      <c r="G68" s="167"/>
    </row>
    <row r="69" spans="1:7" ht="68.400000000000006" x14ac:dyDescent="0.25">
      <c r="A69" s="53" t="s">
        <v>117</v>
      </c>
      <c r="B69" s="50" t="s">
        <v>59</v>
      </c>
      <c r="C69" s="50" t="s">
        <v>69</v>
      </c>
      <c r="D69" s="50" t="s">
        <v>109</v>
      </c>
      <c r="E69" s="50" t="s">
        <v>162</v>
      </c>
      <c r="F69" s="50" t="s">
        <v>60</v>
      </c>
      <c r="G69" s="54" t="s">
        <v>61</v>
      </c>
    </row>
    <row r="70" spans="1:7" ht="22.95" customHeight="1" x14ac:dyDescent="0.25">
      <c r="A70" s="168" t="s">
        <v>120</v>
      </c>
      <c r="B70" s="35" t="s">
        <v>18</v>
      </c>
      <c r="C70" s="36"/>
      <c r="D70" s="36"/>
      <c r="E70" s="36"/>
      <c r="F70" s="35">
        <f>D70*E70</f>
        <v>0</v>
      </c>
      <c r="G70" s="51">
        <f>F70*B108</f>
        <v>0</v>
      </c>
    </row>
    <row r="71" spans="1:7" ht="22.5" customHeight="1" x14ac:dyDescent="0.25">
      <c r="A71" s="169"/>
      <c r="B71" s="35" t="s">
        <v>19</v>
      </c>
      <c r="C71" s="36"/>
      <c r="D71" s="36"/>
      <c r="E71" s="36"/>
      <c r="F71" s="35">
        <f t="shared" ref="F71:F72" si="5">D71*E71</f>
        <v>0</v>
      </c>
      <c r="G71" s="51">
        <f>F71*B108</f>
        <v>0</v>
      </c>
    </row>
    <row r="72" spans="1:7" ht="22.5" customHeight="1" thickBot="1" x14ac:dyDescent="0.3">
      <c r="A72" s="189"/>
      <c r="B72" s="35" t="s">
        <v>55</v>
      </c>
      <c r="C72" s="36"/>
      <c r="D72" s="36"/>
      <c r="E72" s="36"/>
      <c r="F72" s="35">
        <f t="shared" si="5"/>
        <v>0</v>
      </c>
      <c r="G72" s="51">
        <f>F72*B108</f>
        <v>0</v>
      </c>
    </row>
    <row r="73" spans="1:7" ht="23.4" thickBot="1" x14ac:dyDescent="0.3">
      <c r="A73" s="57"/>
      <c r="B73" s="42"/>
      <c r="C73" s="42"/>
      <c r="D73" s="42"/>
      <c r="E73" s="45" t="s">
        <v>63</v>
      </c>
      <c r="F73" s="46">
        <f>SUM(F70:F72)</f>
        <v>0</v>
      </c>
      <c r="G73" s="46">
        <f>SUM(G70:G72)</f>
        <v>0</v>
      </c>
    </row>
    <row r="74" spans="1:7" x14ac:dyDescent="0.25">
      <c r="A74" s="59"/>
      <c r="G74" s="60"/>
    </row>
    <row r="75" spans="1:7" ht="36" customHeight="1" x14ac:dyDescent="0.25">
      <c r="A75" s="165" t="s">
        <v>116</v>
      </c>
      <c r="B75" s="166"/>
      <c r="C75" s="166"/>
      <c r="D75" s="166"/>
      <c r="E75" s="166"/>
      <c r="F75" s="166"/>
      <c r="G75" s="167"/>
    </row>
    <row r="76" spans="1:7" ht="68.400000000000006" x14ac:dyDescent="0.25">
      <c r="A76" s="53" t="s">
        <v>117</v>
      </c>
      <c r="B76" s="50" t="s">
        <v>59</v>
      </c>
      <c r="C76" s="50" t="s">
        <v>69</v>
      </c>
      <c r="D76" s="50" t="s">
        <v>109</v>
      </c>
      <c r="E76" s="50" t="s">
        <v>162</v>
      </c>
      <c r="F76" s="50" t="s">
        <v>60</v>
      </c>
      <c r="G76" s="54" t="s">
        <v>61</v>
      </c>
    </row>
    <row r="77" spans="1:7" ht="46.5" customHeight="1" thickBot="1" x14ac:dyDescent="0.3">
      <c r="A77" s="55" t="s">
        <v>120</v>
      </c>
      <c r="B77" s="35" t="s">
        <v>20</v>
      </c>
      <c r="C77" s="36"/>
      <c r="D77" s="36"/>
      <c r="E77" s="36"/>
      <c r="F77" s="35">
        <f>D77*E77</f>
        <v>0</v>
      </c>
      <c r="G77" s="51">
        <f>F77*B108</f>
        <v>0</v>
      </c>
    </row>
    <row r="78" spans="1:7" ht="23.4" thickBot="1" x14ac:dyDescent="0.3">
      <c r="A78" s="57"/>
      <c r="B78" s="42"/>
      <c r="C78" s="42"/>
      <c r="D78" s="42"/>
      <c r="E78" s="45" t="s">
        <v>63</v>
      </c>
      <c r="F78" s="46">
        <f>F77</f>
        <v>0</v>
      </c>
      <c r="G78" s="46">
        <f>G77</f>
        <v>0</v>
      </c>
    </row>
    <row r="79" spans="1:7" ht="36" customHeight="1" x14ac:dyDescent="0.25">
      <c r="A79" s="165" t="s">
        <v>111</v>
      </c>
      <c r="B79" s="166"/>
      <c r="C79" s="166"/>
      <c r="D79" s="166"/>
      <c r="E79" s="166"/>
      <c r="F79" s="166"/>
      <c r="G79" s="167"/>
    </row>
    <row r="80" spans="1:7" ht="68.400000000000006" x14ac:dyDescent="0.25">
      <c r="A80" s="53" t="s">
        <v>117</v>
      </c>
      <c r="B80" s="50" t="s">
        <v>59</v>
      </c>
      <c r="C80" s="50" t="s">
        <v>69</v>
      </c>
      <c r="D80" s="50" t="s">
        <v>109</v>
      </c>
      <c r="E80" s="50" t="s">
        <v>162</v>
      </c>
      <c r="F80" s="50" t="s">
        <v>60</v>
      </c>
      <c r="G80" s="54" t="s">
        <v>61</v>
      </c>
    </row>
    <row r="81" spans="1:7" ht="22.95" customHeight="1" x14ac:dyDescent="0.25">
      <c r="A81" s="168" t="s">
        <v>120</v>
      </c>
      <c r="B81" s="35" t="s">
        <v>18</v>
      </c>
      <c r="C81" s="36"/>
      <c r="D81" s="36"/>
      <c r="E81" s="36"/>
      <c r="F81" s="35">
        <f>D81*E81</f>
        <v>0</v>
      </c>
      <c r="G81" s="51">
        <f>F81*B108</f>
        <v>0</v>
      </c>
    </row>
    <row r="82" spans="1:7" ht="22.5" customHeight="1" x14ac:dyDescent="0.25">
      <c r="A82" s="169"/>
      <c r="B82" s="35" t="s">
        <v>19</v>
      </c>
      <c r="C82" s="36"/>
      <c r="D82" s="36"/>
      <c r="E82" s="36"/>
      <c r="F82" s="35">
        <f t="shared" ref="F82:F83" si="6">D82*E82</f>
        <v>0</v>
      </c>
      <c r="G82" s="51">
        <f>F82*B108</f>
        <v>0</v>
      </c>
    </row>
    <row r="83" spans="1:7" ht="22.5" customHeight="1" thickBot="1" x14ac:dyDescent="0.3">
      <c r="A83" s="189"/>
      <c r="B83" s="35" t="s">
        <v>55</v>
      </c>
      <c r="C83" s="36"/>
      <c r="D83" s="36"/>
      <c r="E83" s="36"/>
      <c r="F83" s="35">
        <f t="shared" si="6"/>
        <v>0</v>
      </c>
      <c r="G83" s="51">
        <f>F83*B108</f>
        <v>0</v>
      </c>
    </row>
    <row r="84" spans="1:7" ht="23.4" thickBot="1" x14ac:dyDescent="0.3">
      <c r="A84" s="57"/>
      <c r="B84" s="42"/>
      <c r="C84" s="42"/>
      <c r="D84" s="42"/>
      <c r="E84" s="45" t="s">
        <v>63</v>
      </c>
      <c r="F84" s="46">
        <f>SUM(F81:F83)</f>
        <v>0</v>
      </c>
      <c r="G84" s="46">
        <f>SUM(G81:G83)</f>
        <v>0</v>
      </c>
    </row>
    <row r="85" spans="1:7" x14ac:dyDescent="0.25">
      <c r="A85" s="59"/>
      <c r="G85" s="60"/>
    </row>
    <row r="86" spans="1:7" ht="36" customHeight="1" x14ac:dyDescent="0.25">
      <c r="A86" s="165" t="s">
        <v>112</v>
      </c>
      <c r="B86" s="166"/>
      <c r="C86" s="166"/>
      <c r="D86" s="166"/>
      <c r="E86" s="166"/>
      <c r="F86" s="166"/>
      <c r="G86" s="167"/>
    </row>
    <row r="87" spans="1:7" ht="68.400000000000006" x14ac:dyDescent="0.25">
      <c r="A87" s="53" t="s">
        <v>117</v>
      </c>
      <c r="B87" s="50" t="s">
        <v>59</v>
      </c>
      <c r="C87" s="50" t="s">
        <v>69</v>
      </c>
      <c r="D87" s="50" t="s">
        <v>109</v>
      </c>
      <c r="E87" s="50" t="s">
        <v>162</v>
      </c>
      <c r="F87" s="50" t="s">
        <v>60</v>
      </c>
      <c r="G87" s="54" t="s">
        <v>61</v>
      </c>
    </row>
    <row r="88" spans="1:7" ht="46.5" customHeight="1" thickBot="1" x14ac:dyDescent="0.3">
      <c r="A88" s="55" t="s">
        <v>120</v>
      </c>
      <c r="B88" s="35" t="s">
        <v>20</v>
      </c>
      <c r="C88" s="36"/>
      <c r="D88" s="36"/>
      <c r="E88" s="36"/>
      <c r="F88" s="35">
        <f>D88*E88</f>
        <v>0</v>
      </c>
      <c r="G88" s="51">
        <f>F88*B108</f>
        <v>0</v>
      </c>
    </row>
    <row r="89" spans="1:7" ht="23.4" thickBot="1" x14ac:dyDescent="0.3">
      <c r="A89" s="57"/>
      <c r="B89" s="42"/>
      <c r="C89" s="42"/>
      <c r="D89" s="42"/>
      <c r="E89" s="45" t="s">
        <v>63</v>
      </c>
      <c r="F89" s="46">
        <f>F88</f>
        <v>0</v>
      </c>
      <c r="G89" s="46">
        <f>G88</f>
        <v>0</v>
      </c>
    </row>
    <row r="91" spans="1:7" ht="36" customHeight="1" x14ac:dyDescent="0.25">
      <c r="A91" s="170" t="s">
        <v>118</v>
      </c>
      <c r="B91" s="171"/>
      <c r="C91" s="171"/>
      <c r="D91" s="171"/>
      <c r="E91" s="171"/>
      <c r="F91" s="171"/>
      <c r="G91" s="172"/>
    </row>
    <row r="92" spans="1:7" ht="68.400000000000006" x14ac:dyDescent="0.25">
      <c r="A92" s="53" t="s">
        <v>117</v>
      </c>
      <c r="B92" s="50" t="s">
        <v>59</v>
      </c>
      <c r="C92" s="50" t="s">
        <v>69</v>
      </c>
      <c r="D92" s="50" t="s">
        <v>109</v>
      </c>
      <c r="E92" s="50" t="s">
        <v>162</v>
      </c>
      <c r="F92" s="50" t="s">
        <v>60</v>
      </c>
      <c r="G92" s="54" t="s">
        <v>61</v>
      </c>
    </row>
    <row r="93" spans="1:7" ht="22.95" customHeight="1" x14ac:dyDescent="0.25">
      <c r="A93" s="168" t="s">
        <v>120</v>
      </c>
      <c r="B93" s="35" t="s">
        <v>18</v>
      </c>
      <c r="C93" s="36"/>
      <c r="D93" s="36"/>
      <c r="E93" s="36"/>
      <c r="F93" s="35">
        <f>D93*E93</f>
        <v>0</v>
      </c>
      <c r="G93" s="51">
        <f>F93*B108</f>
        <v>0</v>
      </c>
    </row>
    <row r="94" spans="1:7" ht="22.5" customHeight="1" x14ac:dyDescent="0.25">
      <c r="A94" s="169"/>
      <c r="B94" s="35" t="s">
        <v>19</v>
      </c>
      <c r="C94" s="36"/>
      <c r="D94" s="36"/>
      <c r="E94" s="36"/>
      <c r="F94" s="35">
        <f t="shared" ref="F94:F95" si="7">D94*E94</f>
        <v>0</v>
      </c>
      <c r="G94" s="51">
        <f>F94*B108</f>
        <v>0</v>
      </c>
    </row>
    <row r="95" spans="1:7" ht="22.5" customHeight="1" thickBot="1" x14ac:dyDescent="0.3">
      <c r="A95" s="189"/>
      <c r="B95" s="35" t="s">
        <v>55</v>
      </c>
      <c r="C95" s="36"/>
      <c r="D95" s="36"/>
      <c r="E95" s="36"/>
      <c r="F95" s="35">
        <f t="shared" si="7"/>
        <v>0</v>
      </c>
      <c r="G95" s="51">
        <f>F95*B108</f>
        <v>0</v>
      </c>
    </row>
    <row r="96" spans="1:7" ht="23.4" thickBot="1" x14ac:dyDescent="0.3">
      <c r="A96" s="57"/>
      <c r="B96" s="42"/>
      <c r="C96" s="42"/>
      <c r="D96" s="42"/>
      <c r="E96" s="45" t="s">
        <v>63</v>
      </c>
      <c r="F96" s="46">
        <f>SUM(F93:F95)</f>
        <v>0</v>
      </c>
      <c r="G96" s="46">
        <f>SUM(G93:G95)</f>
        <v>0</v>
      </c>
    </row>
    <row r="97" spans="1:8" x14ac:dyDescent="0.25">
      <c r="A97" s="59"/>
      <c r="G97" s="60"/>
    </row>
    <row r="98" spans="1:8" ht="36" customHeight="1" x14ac:dyDescent="0.25">
      <c r="A98" s="170" t="s">
        <v>119</v>
      </c>
      <c r="B98" s="171"/>
      <c r="C98" s="171"/>
      <c r="D98" s="171"/>
      <c r="E98" s="171"/>
      <c r="F98" s="171"/>
      <c r="G98" s="172"/>
    </row>
    <row r="99" spans="1:8" ht="68.400000000000006" x14ac:dyDescent="0.25">
      <c r="A99" s="53" t="s">
        <v>117</v>
      </c>
      <c r="B99" s="50" t="s">
        <v>59</v>
      </c>
      <c r="C99" s="50" t="s">
        <v>69</v>
      </c>
      <c r="D99" s="50" t="s">
        <v>109</v>
      </c>
      <c r="E99" s="50" t="s">
        <v>162</v>
      </c>
      <c r="F99" s="50" t="s">
        <v>60</v>
      </c>
      <c r="G99" s="54" t="s">
        <v>61</v>
      </c>
    </row>
    <row r="100" spans="1:8" ht="46.5" customHeight="1" thickBot="1" x14ac:dyDescent="0.3">
      <c r="A100" s="55" t="s">
        <v>120</v>
      </c>
      <c r="B100" s="35" t="s">
        <v>20</v>
      </c>
      <c r="C100" s="36"/>
      <c r="D100" s="36"/>
      <c r="E100" s="36"/>
      <c r="F100" s="35">
        <f>D100*E100</f>
        <v>0</v>
      </c>
      <c r="G100" s="51">
        <f>F100*B108</f>
        <v>0</v>
      </c>
    </row>
    <row r="101" spans="1:8" ht="23.4" thickBot="1" x14ac:dyDescent="0.3">
      <c r="A101" s="57"/>
      <c r="B101" s="42"/>
      <c r="C101" s="42"/>
      <c r="D101" s="42"/>
      <c r="E101" s="45" t="s">
        <v>63</v>
      </c>
      <c r="F101" s="46">
        <f>F100</f>
        <v>0</v>
      </c>
      <c r="G101" s="46">
        <f>G100</f>
        <v>0</v>
      </c>
    </row>
    <row r="102" spans="1:8" s="72" customFormat="1" ht="28.8" thickBot="1" x14ac:dyDescent="0.5">
      <c r="A102" s="178" t="s">
        <v>108</v>
      </c>
      <c r="B102" s="179"/>
      <c r="C102" s="179"/>
      <c r="D102" s="179"/>
      <c r="E102" s="180"/>
      <c r="F102" s="71">
        <f>F89+F84+F66+F61+F54+F49+F44+F37+F101+F96+F78+F73</f>
        <v>0</v>
      </c>
      <c r="G102" s="71">
        <f>G89+G84+G66+G61+G54+G49+G44+G37+G101+G96+G78+G73</f>
        <v>0</v>
      </c>
      <c r="H102" s="34"/>
    </row>
    <row r="103" spans="1:8" ht="14.4" thickBot="1" x14ac:dyDescent="0.3"/>
    <row r="104" spans="1:8" ht="70.5" customHeight="1" thickBot="1" x14ac:dyDescent="0.3">
      <c r="A104" s="173" t="s">
        <v>1</v>
      </c>
      <c r="B104" s="174"/>
      <c r="C104" s="174"/>
      <c r="D104" s="174"/>
      <c r="E104" s="175"/>
      <c r="F104" s="73">
        <f>F102+F28</f>
        <v>0</v>
      </c>
      <c r="G104" s="73">
        <f>G102+G28</f>
        <v>0</v>
      </c>
    </row>
    <row r="105" spans="1:8" ht="22.8" x14ac:dyDescent="0.25">
      <c r="A105" s="176" t="s">
        <v>0</v>
      </c>
      <c r="B105" s="177"/>
      <c r="C105" s="177"/>
      <c r="D105" s="177"/>
      <c r="E105" s="177"/>
      <c r="F105" s="177"/>
      <c r="G105" s="177"/>
    </row>
    <row r="106" spans="1:8" ht="16.8" x14ac:dyDescent="0.4">
      <c r="A106" s="80" t="s">
        <v>126</v>
      </c>
    </row>
    <row r="108" spans="1:8" ht="42" customHeight="1" x14ac:dyDescent="0.4">
      <c r="A108" s="115" t="s">
        <v>150</v>
      </c>
      <c r="B108" s="90"/>
    </row>
    <row r="109" spans="1:8" ht="14.4" x14ac:dyDescent="0.3">
      <c r="A109" s="66"/>
    </row>
  </sheetData>
  <mergeCells count="38">
    <mergeCell ref="A104:E104"/>
    <mergeCell ref="A105:G105"/>
    <mergeCell ref="A81:A83"/>
    <mergeCell ref="A86:G86"/>
    <mergeCell ref="A91:G91"/>
    <mergeCell ref="A93:A95"/>
    <mergeCell ref="A98:G98"/>
    <mergeCell ref="A102:E102"/>
    <mergeCell ref="A79:G79"/>
    <mergeCell ref="A41:A43"/>
    <mergeCell ref="A46:G46"/>
    <mergeCell ref="A50:G50"/>
    <mergeCell ref="A51:G51"/>
    <mergeCell ref="A55:G55"/>
    <mergeCell ref="A56:G56"/>
    <mergeCell ref="A58:A60"/>
    <mergeCell ref="A63:G63"/>
    <mergeCell ref="A68:G68"/>
    <mergeCell ref="A70:A72"/>
    <mergeCell ref="A75:G75"/>
    <mergeCell ref="A39:G39"/>
    <mergeCell ref="A13:A15"/>
    <mergeCell ref="A17:G17"/>
    <mergeCell ref="A18:G18"/>
    <mergeCell ref="A22:G22"/>
    <mergeCell ref="A23:G23"/>
    <mergeCell ref="A27:G27"/>
    <mergeCell ref="A28:E28"/>
    <mergeCell ref="A30:G30"/>
    <mergeCell ref="A32:G32"/>
    <mergeCell ref="A34:A36"/>
    <mergeCell ref="A38:G38"/>
    <mergeCell ref="A11:G11"/>
    <mergeCell ref="A1:G1"/>
    <mergeCell ref="A3:G3"/>
    <mergeCell ref="A4:G4"/>
    <mergeCell ref="A6:A8"/>
    <mergeCell ref="A10:G10"/>
  </mergeCells>
  <pageMargins left="0.7" right="0.7" top="0.75" bottom="0.75" header="0.3" footer="0.3"/>
  <pageSetup paperSize="9" scale="19" orientation="portrait" r:id="rId1"/>
  <headerFooter>
    <oddFooter>&amp;L_x000D_&amp;1#&amp;"Calibri"&amp;10&amp;K000000 Data sensitivity - Public</oddFooter>
  </headerFooter>
  <rowBreaks count="1" manualBreakCount="1">
    <brk id="111" max="8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90316-CAB7-4058-8D77-7F5997157B30}">
  <dimension ref="A1:F18"/>
  <sheetViews>
    <sheetView view="pageBreakPreview" zoomScale="64" zoomScaleNormal="100" workbookViewId="0">
      <selection activeCell="D16" sqref="D16"/>
    </sheetView>
  </sheetViews>
  <sheetFormatPr baseColWidth="10" defaultColWidth="10.88671875" defaultRowHeight="13.8" x14ac:dyDescent="0.25"/>
  <cols>
    <col min="1" max="1" width="16.44140625" style="34" bestFit="1" customWidth="1"/>
    <col min="2" max="2" width="32" style="34" bestFit="1" customWidth="1"/>
    <col min="3" max="3" width="10.88671875" style="34"/>
    <col min="4" max="4" width="15.5546875" style="34" bestFit="1" customWidth="1"/>
    <col min="5" max="5" width="34.77734375" style="34" customWidth="1"/>
    <col min="6" max="6" width="45.21875" style="34" customWidth="1"/>
    <col min="7" max="16384" width="10.88671875" style="34"/>
  </cols>
  <sheetData>
    <row r="1" spans="1:6" s="33" customFormat="1" ht="55.05" customHeight="1" thickBot="1" x14ac:dyDescent="0.35">
      <c r="A1" s="194" t="s">
        <v>143</v>
      </c>
      <c r="B1" s="195"/>
      <c r="C1" s="195"/>
      <c r="D1" s="195"/>
      <c r="E1" s="195"/>
      <c r="F1" s="196"/>
    </row>
    <row r="4" spans="1:6" x14ac:dyDescent="0.25">
      <c r="A4" s="87" t="s">
        <v>142</v>
      </c>
    </row>
    <row r="5" spans="1:6" ht="22.8" x14ac:dyDescent="0.25">
      <c r="A5" s="197" t="s">
        <v>25</v>
      </c>
      <c r="B5" s="198"/>
      <c r="C5" s="198"/>
      <c r="D5" s="198"/>
      <c r="E5" s="198"/>
      <c r="F5" s="199"/>
    </row>
    <row r="6" spans="1:6" ht="17.399999999999999" x14ac:dyDescent="0.25">
      <c r="A6" s="200"/>
      <c r="B6" s="201"/>
      <c r="C6" s="201"/>
      <c r="D6" s="202"/>
      <c r="E6" s="7" t="s">
        <v>2</v>
      </c>
      <c r="F6" s="7" t="s">
        <v>2</v>
      </c>
    </row>
    <row r="7" spans="1:6" ht="39.6" x14ac:dyDescent="0.25">
      <c r="A7" s="8"/>
      <c r="B7" s="8" t="s">
        <v>3</v>
      </c>
      <c r="C7" s="8" t="s">
        <v>163</v>
      </c>
      <c r="D7" s="8" t="s">
        <v>161</v>
      </c>
      <c r="E7" s="7" t="s">
        <v>6</v>
      </c>
      <c r="F7" s="7" t="s">
        <v>7</v>
      </c>
    </row>
    <row r="8" spans="1:6" x14ac:dyDescent="0.25">
      <c r="A8" s="203" t="s">
        <v>17</v>
      </c>
      <c r="B8" s="1" t="s">
        <v>8</v>
      </c>
      <c r="C8" s="2"/>
      <c r="D8" s="2"/>
      <c r="E8" s="3">
        <f>D8*C8</f>
        <v>0</v>
      </c>
      <c r="F8" s="94">
        <f>E8*$B$18</f>
        <v>0</v>
      </c>
    </row>
    <row r="9" spans="1:6" x14ac:dyDescent="0.25">
      <c r="A9" s="204"/>
      <c r="B9" s="1" t="s">
        <v>9</v>
      </c>
      <c r="C9" s="2"/>
      <c r="D9" s="2"/>
      <c r="E9" s="4">
        <f t="shared" ref="E9:E15" si="0">D9*C9</f>
        <v>0</v>
      </c>
      <c r="F9" s="94">
        <f t="shared" ref="F9:F15" si="1">E9*$B$18</f>
        <v>0</v>
      </c>
    </row>
    <row r="10" spans="1:6" x14ac:dyDescent="0.25">
      <c r="A10" s="204"/>
      <c r="B10" s="1" t="s">
        <v>10</v>
      </c>
      <c r="C10" s="2"/>
      <c r="D10" s="2"/>
      <c r="E10" s="4">
        <f t="shared" si="0"/>
        <v>0</v>
      </c>
      <c r="F10" s="94">
        <f t="shared" si="1"/>
        <v>0</v>
      </c>
    </row>
    <row r="11" spans="1:6" x14ac:dyDescent="0.25">
      <c r="A11" s="204"/>
      <c r="B11" s="1" t="s">
        <v>11</v>
      </c>
      <c r="C11" s="2"/>
      <c r="D11" s="2"/>
      <c r="E11" s="4">
        <f t="shared" si="0"/>
        <v>0</v>
      </c>
      <c r="F11" s="94">
        <f t="shared" si="1"/>
        <v>0</v>
      </c>
    </row>
    <row r="12" spans="1:6" x14ac:dyDescent="0.25">
      <c r="A12" s="204"/>
      <c r="B12" s="1" t="s">
        <v>12</v>
      </c>
      <c r="C12" s="2"/>
      <c r="D12" s="2"/>
      <c r="E12" s="4">
        <f t="shared" si="0"/>
        <v>0</v>
      </c>
      <c r="F12" s="94">
        <f t="shared" si="1"/>
        <v>0</v>
      </c>
    </row>
    <row r="13" spans="1:6" x14ac:dyDescent="0.25">
      <c r="A13" s="204"/>
      <c r="B13" s="1" t="s">
        <v>13</v>
      </c>
      <c r="C13" s="2"/>
      <c r="D13" s="2"/>
      <c r="E13" s="4">
        <f t="shared" si="0"/>
        <v>0</v>
      </c>
      <c r="F13" s="94">
        <f t="shared" si="1"/>
        <v>0</v>
      </c>
    </row>
    <row r="14" spans="1:6" x14ac:dyDescent="0.25">
      <c r="A14" s="204"/>
      <c r="B14" s="1" t="s">
        <v>14</v>
      </c>
      <c r="C14" s="2"/>
      <c r="D14" s="2"/>
      <c r="E14" s="4">
        <f t="shared" si="0"/>
        <v>0</v>
      </c>
      <c r="F14" s="94">
        <f t="shared" si="1"/>
        <v>0</v>
      </c>
    </row>
    <row r="15" spans="1:6" x14ac:dyDescent="0.25">
      <c r="A15" s="205"/>
      <c r="B15" s="1" t="s">
        <v>15</v>
      </c>
      <c r="C15" s="2"/>
      <c r="D15" s="2"/>
      <c r="E15" s="4">
        <f t="shared" si="0"/>
        <v>0</v>
      </c>
      <c r="F15" s="94">
        <f t="shared" si="1"/>
        <v>0</v>
      </c>
    </row>
    <row r="16" spans="1:6" x14ac:dyDescent="0.25">
      <c r="A16" s="5"/>
      <c r="B16" s="6"/>
      <c r="C16" s="9" t="s">
        <v>1</v>
      </c>
      <c r="D16" s="9">
        <f>SUM(D8:D15)</f>
        <v>0</v>
      </c>
      <c r="E16" s="10">
        <f>SUM(E8:E15)</f>
        <v>0</v>
      </c>
      <c r="F16" s="10">
        <f>SUM(F8:F15)</f>
        <v>0</v>
      </c>
    </row>
    <row r="18" spans="1:2" x14ac:dyDescent="0.25">
      <c r="A18" s="89" t="s">
        <v>150</v>
      </c>
      <c r="B18" s="90"/>
    </row>
  </sheetData>
  <mergeCells count="4">
    <mergeCell ref="A1:F1"/>
    <mergeCell ref="A5:F5"/>
    <mergeCell ref="A6:D6"/>
    <mergeCell ref="A8:A15"/>
  </mergeCells>
  <pageMargins left="0.7" right="0.7" top="0.75" bottom="0.75" header="0.3" footer="0.3"/>
  <pageSetup paperSize="9" scale="51" orientation="portrait" r:id="rId1"/>
  <headerFooter>
    <oddFooter>&amp;L_x000D_&amp;1#&amp;"Calibri"&amp;10&amp;K000000 Data sensitivity - Public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76223-E28F-439A-8727-0A64A4E16357}">
  <dimension ref="A1:N57"/>
  <sheetViews>
    <sheetView view="pageBreakPreview" zoomScale="70" zoomScaleNormal="100" zoomScaleSheetLayoutView="70" workbookViewId="0">
      <selection activeCell="C63" sqref="C63"/>
    </sheetView>
  </sheetViews>
  <sheetFormatPr baseColWidth="10" defaultColWidth="11.44140625" defaultRowHeight="13.8" x14ac:dyDescent="0.3"/>
  <cols>
    <col min="1" max="1" width="4.44140625" style="11" customWidth="1"/>
    <col min="2" max="2" width="109" style="11" customWidth="1"/>
    <col min="3" max="4" width="40.109375" style="11" customWidth="1"/>
    <col min="5" max="255" width="11.44140625" style="11"/>
    <col min="256" max="256" width="4.44140625" style="11" customWidth="1"/>
    <col min="257" max="259" width="40.109375" style="11" customWidth="1"/>
    <col min="260" max="511" width="11.44140625" style="11"/>
    <col min="512" max="512" width="4.44140625" style="11" customWidth="1"/>
    <col min="513" max="515" width="40.109375" style="11" customWidth="1"/>
    <col min="516" max="767" width="11.44140625" style="11"/>
    <col min="768" max="768" width="4.44140625" style="11" customWidth="1"/>
    <col min="769" max="771" width="40.109375" style="11" customWidth="1"/>
    <col min="772" max="1023" width="11.44140625" style="11"/>
    <col min="1024" max="1024" width="4.44140625" style="11" customWidth="1"/>
    <col min="1025" max="1027" width="40.109375" style="11" customWidth="1"/>
    <col min="1028" max="1279" width="11.44140625" style="11"/>
    <col min="1280" max="1280" width="4.44140625" style="11" customWidth="1"/>
    <col min="1281" max="1283" width="40.109375" style="11" customWidth="1"/>
    <col min="1284" max="1535" width="11.44140625" style="11"/>
    <col min="1536" max="1536" width="4.44140625" style="11" customWidth="1"/>
    <col min="1537" max="1539" width="40.109375" style="11" customWidth="1"/>
    <col min="1540" max="1791" width="11.44140625" style="11"/>
    <col min="1792" max="1792" width="4.44140625" style="11" customWidth="1"/>
    <col min="1793" max="1795" width="40.109375" style="11" customWidth="1"/>
    <col min="1796" max="2047" width="11.44140625" style="11"/>
    <col min="2048" max="2048" width="4.44140625" style="11" customWidth="1"/>
    <col min="2049" max="2051" width="40.109375" style="11" customWidth="1"/>
    <col min="2052" max="2303" width="11.44140625" style="11"/>
    <col min="2304" max="2304" width="4.44140625" style="11" customWidth="1"/>
    <col min="2305" max="2307" width="40.109375" style="11" customWidth="1"/>
    <col min="2308" max="2559" width="11.44140625" style="11"/>
    <col min="2560" max="2560" width="4.44140625" style="11" customWidth="1"/>
    <col min="2561" max="2563" width="40.109375" style="11" customWidth="1"/>
    <col min="2564" max="2815" width="11.44140625" style="11"/>
    <col min="2816" max="2816" width="4.44140625" style="11" customWidth="1"/>
    <col min="2817" max="2819" width="40.109375" style="11" customWidth="1"/>
    <col min="2820" max="3071" width="11.44140625" style="11"/>
    <col min="3072" max="3072" width="4.44140625" style="11" customWidth="1"/>
    <col min="3073" max="3075" width="40.109375" style="11" customWidth="1"/>
    <col min="3076" max="3327" width="11.44140625" style="11"/>
    <col min="3328" max="3328" width="4.44140625" style="11" customWidth="1"/>
    <col min="3329" max="3331" width="40.109375" style="11" customWidth="1"/>
    <col min="3332" max="3583" width="11.44140625" style="11"/>
    <col min="3584" max="3584" width="4.44140625" style="11" customWidth="1"/>
    <col min="3585" max="3587" width="40.109375" style="11" customWidth="1"/>
    <col min="3588" max="3839" width="11.44140625" style="11"/>
    <col min="3840" max="3840" width="4.44140625" style="11" customWidth="1"/>
    <col min="3841" max="3843" width="40.109375" style="11" customWidth="1"/>
    <col min="3844" max="4095" width="11.44140625" style="11"/>
    <col min="4096" max="4096" width="4.44140625" style="11" customWidth="1"/>
    <col min="4097" max="4099" width="40.109375" style="11" customWidth="1"/>
    <col min="4100" max="4351" width="11.44140625" style="11"/>
    <col min="4352" max="4352" width="4.44140625" style="11" customWidth="1"/>
    <col min="4353" max="4355" width="40.109375" style="11" customWidth="1"/>
    <col min="4356" max="4607" width="11.44140625" style="11"/>
    <col min="4608" max="4608" width="4.44140625" style="11" customWidth="1"/>
    <col min="4609" max="4611" width="40.109375" style="11" customWidth="1"/>
    <col min="4612" max="4863" width="11.44140625" style="11"/>
    <col min="4864" max="4864" width="4.44140625" style="11" customWidth="1"/>
    <col min="4865" max="4867" width="40.109375" style="11" customWidth="1"/>
    <col min="4868" max="5119" width="11.44140625" style="11"/>
    <col min="5120" max="5120" width="4.44140625" style="11" customWidth="1"/>
    <col min="5121" max="5123" width="40.109375" style="11" customWidth="1"/>
    <col min="5124" max="5375" width="11.44140625" style="11"/>
    <col min="5376" max="5376" width="4.44140625" style="11" customWidth="1"/>
    <col min="5377" max="5379" width="40.109375" style="11" customWidth="1"/>
    <col min="5380" max="5631" width="11.44140625" style="11"/>
    <col min="5632" max="5632" width="4.44140625" style="11" customWidth="1"/>
    <col min="5633" max="5635" width="40.109375" style="11" customWidth="1"/>
    <col min="5636" max="5887" width="11.44140625" style="11"/>
    <col min="5888" max="5888" width="4.44140625" style="11" customWidth="1"/>
    <col min="5889" max="5891" width="40.109375" style="11" customWidth="1"/>
    <col min="5892" max="6143" width="11.44140625" style="11"/>
    <col min="6144" max="6144" width="4.44140625" style="11" customWidth="1"/>
    <col min="6145" max="6147" width="40.109375" style="11" customWidth="1"/>
    <col min="6148" max="6399" width="11.44140625" style="11"/>
    <col min="6400" max="6400" width="4.44140625" style="11" customWidth="1"/>
    <col min="6401" max="6403" width="40.109375" style="11" customWidth="1"/>
    <col min="6404" max="6655" width="11.44140625" style="11"/>
    <col min="6656" max="6656" width="4.44140625" style="11" customWidth="1"/>
    <col min="6657" max="6659" width="40.109375" style="11" customWidth="1"/>
    <col min="6660" max="6911" width="11.44140625" style="11"/>
    <col min="6912" max="6912" width="4.44140625" style="11" customWidth="1"/>
    <col min="6913" max="6915" width="40.109375" style="11" customWidth="1"/>
    <col min="6916" max="7167" width="11.44140625" style="11"/>
    <col min="7168" max="7168" width="4.44140625" style="11" customWidth="1"/>
    <col min="7169" max="7171" width="40.109375" style="11" customWidth="1"/>
    <col min="7172" max="7423" width="11.44140625" style="11"/>
    <col min="7424" max="7424" width="4.44140625" style="11" customWidth="1"/>
    <col min="7425" max="7427" width="40.109375" style="11" customWidth="1"/>
    <col min="7428" max="7679" width="11.44140625" style="11"/>
    <col min="7680" max="7680" width="4.44140625" style="11" customWidth="1"/>
    <col min="7681" max="7683" width="40.109375" style="11" customWidth="1"/>
    <col min="7684" max="7935" width="11.44140625" style="11"/>
    <col min="7936" max="7936" width="4.44140625" style="11" customWidth="1"/>
    <col min="7937" max="7939" width="40.109375" style="11" customWidth="1"/>
    <col min="7940" max="8191" width="11.44140625" style="11"/>
    <col min="8192" max="8192" width="4.44140625" style="11" customWidth="1"/>
    <col min="8193" max="8195" width="40.109375" style="11" customWidth="1"/>
    <col min="8196" max="8447" width="11.44140625" style="11"/>
    <col min="8448" max="8448" width="4.44140625" style="11" customWidth="1"/>
    <col min="8449" max="8451" width="40.109375" style="11" customWidth="1"/>
    <col min="8452" max="8703" width="11.44140625" style="11"/>
    <col min="8704" max="8704" width="4.44140625" style="11" customWidth="1"/>
    <col min="8705" max="8707" width="40.109375" style="11" customWidth="1"/>
    <col min="8708" max="8959" width="11.44140625" style="11"/>
    <col min="8960" max="8960" width="4.44140625" style="11" customWidth="1"/>
    <col min="8961" max="8963" width="40.109375" style="11" customWidth="1"/>
    <col min="8964" max="9215" width="11.44140625" style="11"/>
    <col min="9216" max="9216" width="4.44140625" style="11" customWidth="1"/>
    <col min="9217" max="9219" width="40.109375" style="11" customWidth="1"/>
    <col min="9220" max="9471" width="11.44140625" style="11"/>
    <col min="9472" max="9472" width="4.44140625" style="11" customWidth="1"/>
    <col min="9473" max="9475" width="40.109375" style="11" customWidth="1"/>
    <col min="9476" max="9727" width="11.44140625" style="11"/>
    <col min="9728" max="9728" width="4.44140625" style="11" customWidth="1"/>
    <col min="9729" max="9731" width="40.109375" style="11" customWidth="1"/>
    <col min="9732" max="9983" width="11.44140625" style="11"/>
    <col min="9984" max="9984" width="4.44140625" style="11" customWidth="1"/>
    <col min="9985" max="9987" width="40.109375" style="11" customWidth="1"/>
    <col min="9988" max="10239" width="11.44140625" style="11"/>
    <col min="10240" max="10240" width="4.44140625" style="11" customWidth="1"/>
    <col min="10241" max="10243" width="40.109375" style="11" customWidth="1"/>
    <col min="10244" max="10495" width="11.44140625" style="11"/>
    <col min="10496" max="10496" width="4.44140625" style="11" customWidth="1"/>
    <col min="10497" max="10499" width="40.109375" style="11" customWidth="1"/>
    <col min="10500" max="10751" width="11.44140625" style="11"/>
    <col min="10752" max="10752" width="4.44140625" style="11" customWidth="1"/>
    <col min="10753" max="10755" width="40.109375" style="11" customWidth="1"/>
    <col min="10756" max="11007" width="11.44140625" style="11"/>
    <col min="11008" max="11008" width="4.44140625" style="11" customWidth="1"/>
    <col min="11009" max="11011" width="40.109375" style="11" customWidth="1"/>
    <col min="11012" max="11263" width="11.44140625" style="11"/>
    <col min="11264" max="11264" width="4.44140625" style="11" customWidth="1"/>
    <col min="11265" max="11267" width="40.109375" style="11" customWidth="1"/>
    <col min="11268" max="11519" width="11.44140625" style="11"/>
    <col min="11520" max="11520" width="4.44140625" style="11" customWidth="1"/>
    <col min="11521" max="11523" width="40.109375" style="11" customWidth="1"/>
    <col min="11524" max="11775" width="11.44140625" style="11"/>
    <col min="11776" max="11776" width="4.44140625" style="11" customWidth="1"/>
    <col min="11777" max="11779" width="40.109375" style="11" customWidth="1"/>
    <col min="11780" max="12031" width="11.44140625" style="11"/>
    <col min="12032" max="12032" width="4.44140625" style="11" customWidth="1"/>
    <col min="12033" max="12035" width="40.109375" style="11" customWidth="1"/>
    <col min="12036" max="12287" width="11.44140625" style="11"/>
    <col min="12288" max="12288" width="4.44140625" style="11" customWidth="1"/>
    <col min="12289" max="12291" width="40.109375" style="11" customWidth="1"/>
    <col min="12292" max="12543" width="11.44140625" style="11"/>
    <col min="12544" max="12544" width="4.44140625" style="11" customWidth="1"/>
    <col min="12545" max="12547" width="40.109375" style="11" customWidth="1"/>
    <col min="12548" max="12799" width="11.44140625" style="11"/>
    <col min="12800" max="12800" width="4.44140625" style="11" customWidth="1"/>
    <col min="12801" max="12803" width="40.109375" style="11" customWidth="1"/>
    <col min="12804" max="13055" width="11.44140625" style="11"/>
    <col min="13056" max="13056" width="4.44140625" style="11" customWidth="1"/>
    <col min="13057" max="13059" width="40.109375" style="11" customWidth="1"/>
    <col min="13060" max="13311" width="11.44140625" style="11"/>
    <col min="13312" max="13312" width="4.44140625" style="11" customWidth="1"/>
    <col min="13313" max="13315" width="40.109375" style="11" customWidth="1"/>
    <col min="13316" max="13567" width="11.44140625" style="11"/>
    <col min="13568" max="13568" width="4.44140625" style="11" customWidth="1"/>
    <col min="13569" max="13571" width="40.109375" style="11" customWidth="1"/>
    <col min="13572" max="13823" width="11.44140625" style="11"/>
    <col min="13824" max="13824" width="4.44140625" style="11" customWidth="1"/>
    <col min="13825" max="13827" width="40.109375" style="11" customWidth="1"/>
    <col min="13828" max="14079" width="11.44140625" style="11"/>
    <col min="14080" max="14080" width="4.44140625" style="11" customWidth="1"/>
    <col min="14081" max="14083" width="40.109375" style="11" customWidth="1"/>
    <col min="14084" max="14335" width="11.44140625" style="11"/>
    <col min="14336" max="14336" width="4.44140625" style="11" customWidth="1"/>
    <col min="14337" max="14339" width="40.109375" style="11" customWidth="1"/>
    <col min="14340" max="14591" width="11.44140625" style="11"/>
    <col min="14592" max="14592" width="4.44140625" style="11" customWidth="1"/>
    <col min="14593" max="14595" width="40.109375" style="11" customWidth="1"/>
    <col min="14596" max="14847" width="11.44140625" style="11"/>
    <col min="14848" max="14848" width="4.44140625" style="11" customWidth="1"/>
    <col min="14849" max="14851" width="40.109375" style="11" customWidth="1"/>
    <col min="14852" max="15103" width="11.44140625" style="11"/>
    <col min="15104" max="15104" width="4.44140625" style="11" customWidth="1"/>
    <col min="15105" max="15107" width="40.109375" style="11" customWidth="1"/>
    <col min="15108" max="15359" width="11.44140625" style="11"/>
    <col min="15360" max="15360" width="4.44140625" style="11" customWidth="1"/>
    <col min="15361" max="15363" width="40.109375" style="11" customWidth="1"/>
    <col min="15364" max="15615" width="11.44140625" style="11"/>
    <col min="15616" max="15616" width="4.44140625" style="11" customWidth="1"/>
    <col min="15617" max="15619" width="40.109375" style="11" customWidth="1"/>
    <col min="15620" max="15871" width="11.44140625" style="11"/>
    <col min="15872" max="15872" width="4.44140625" style="11" customWidth="1"/>
    <col min="15873" max="15875" width="40.109375" style="11" customWidth="1"/>
    <col min="15876" max="16127" width="11.44140625" style="11"/>
    <col min="16128" max="16128" width="4.44140625" style="11" customWidth="1"/>
    <col min="16129" max="16131" width="40.109375" style="11" customWidth="1"/>
    <col min="16132" max="16384" width="11.44140625" style="11"/>
  </cols>
  <sheetData>
    <row r="1" spans="1:14" s="33" customFormat="1" ht="49.95" customHeight="1" thickBot="1" x14ac:dyDescent="0.35">
      <c r="A1" s="194" t="s">
        <v>143</v>
      </c>
      <c r="B1" s="195"/>
      <c r="C1" s="195"/>
      <c r="D1" s="195"/>
      <c r="E1" s="31"/>
      <c r="F1" s="31"/>
      <c r="G1" s="31"/>
      <c r="H1" s="31"/>
      <c r="I1" s="31"/>
      <c r="J1" s="31"/>
      <c r="K1" s="31"/>
      <c r="L1" s="31"/>
      <c r="M1" s="31"/>
      <c r="N1" s="32"/>
    </row>
    <row r="2" spans="1:14" x14ac:dyDescent="0.3">
      <c r="B2" s="206" t="s">
        <v>26</v>
      </c>
      <c r="C2" s="206"/>
      <c r="D2" s="206"/>
    </row>
    <row r="3" spans="1:14" x14ac:dyDescent="0.3">
      <c r="B3" s="207" t="s">
        <v>27</v>
      </c>
      <c r="C3" s="207"/>
      <c r="D3" s="207"/>
    </row>
    <row r="5" spans="1:14" ht="14.4" x14ac:dyDescent="0.3">
      <c r="B5" s="12" t="s">
        <v>28</v>
      </c>
      <c r="C5" s="12"/>
    </row>
    <row r="6" spans="1:14" ht="14.4" thickBot="1" x14ac:dyDescent="0.35"/>
    <row r="7" spans="1:14" ht="14.4" thickBot="1" x14ac:dyDescent="0.35">
      <c r="B7" s="39" t="s">
        <v>29</v>
      </c>
      <c r="C7" s="40" t="s">
        <v>30</v>
      </c>
      <c r="D7" s="41" t="s">
        <v>31</v>
      </c>
    </row>
    <row r="8" spans="1:14" x14ac:dyDescent="0.3">
      <c r="B8" s="13" t="s">
        <v>79</v>
      </c>
      <c r="C8" s="14" t="s">
        <v>32</v>
      </c>
      <c r="D8" s="37"/>
    </row>
    <row r="9" spans="1:14" x14ac:dyDescent="0.3">
      <c r="B9" s="13" t="s">
        <v>80</v>
      </c>
      <c r="C9" s="14" t="s">
        <v>32</v>
      </c>
      <c r="D9" s="37"/>
    </row>
    <row r="10" spans="1:14" x14ac:dyDescent="0.3">
      <c r="B10" s="13" t="s">
        <v>70</v>
      </c>
      <c r="C10" s="14" t="s">
        <v>32</v>
      </c>
      <c r="D10" s="37"/>
    </row>
    <row r="11" spans="1:14" x14ac:dyDescent="0.3">
      <c r="B11" s="13" t="s">
        <v>71</v>
      </c>
      <c r="C11" s="14" t="s">
        <v>32</v>
      </c>
      <c r="D11" s="37"/>
    </row>
    <row r="12" spans="1:14" x14ac:dyDescent="0.3">
      <c r="B12" s="13" t="s">
        <v>124</v>
      </c>
      <c r="C12" s="14" t="s">
        <v>32</v>
      </c>
      <c r="D12" s="37"/>
    </row>
    <row r="13" spans="1:14" x14ac:dyDescent="0.3">
      <c r="B13" s="13" t="s">
        <v>81</v>
      </c>
      <c r="C13" s="14" t="s">
        <v>32</v>
      </c>
      <c r="D13" s="37"/>
    </row>
    <row r="14" spans="1:14" x14ac:dyDescent="0.3">
      <c r="B14" s="13" t="s">
        <v>82</v>
      </c>
      <c r="C14" s="14" t="s">
        <v>32</v>
      </c>
      <c r="D14" s="37"/>
    </row>
    <row r="15" spans="1:14" x14ac:dyDescent="0.3">
      <c r="B15" s="13" t="s">
        <v>83</v>
      </c>
      <c r="C15" s="14" t="s">
        <v>32</v>
      </c>
      <c r="D15" s="37"/>
    </row>
    <row r="16" spans="1:14" x14ac:dyDescent="0.3">
      <c r="B16" s="13" t="s">
        <v>122</v>
      </c>
      <c r="C16" s="14" t="s">
        <v>32</v>
      </c>
      <c r="D16" s="37"/>
    </row>
    <row r="17" spans="2:4" x14ac:dyDescent="0.3">
      <c r="B17" s="13" t="s">
        <v>72</v>
      </c>
      <c r="C17" s="14" t="s">
        <v>32</v>
      </c>
      <c r="D17" s="37"/>
    </row>
    <row r="18" spans="2:4" x14ac:dyDescent="0.3">
      <c r="B18" s="13" t="s">
        <v>123</v>
      </c>
      <c r="C18" s="14" t="s">
        <v>32</v>
      </c>
      <c r="D18" s="37"/>
    </row>
    <row r="19" spans="2:4" x14ac:dyDescent="0.3">
      <c r="B19" s="13" t="s">
        <v>84</v>
      </c>
      <c r="C19" s="14" t="s">
        <v>32</v>
      </c>
      <c r="D19" s="37"/>
    </row>
    <row r="20" spans="2:4" x14ac:dyDescent="0.3">
      <c r="B20" s="13" t="s">
        <v>85</v>
      </c>
      <c r="C20" s="14" t="s">
        <v>32</v>
      </c>
      <c r="D20" s="37"/>
    </row>
    <row r="21" spans="2:4" x14ac:dyDescent="0.3">
      <c r="B21" s="13" t="s">
        <v>86</v>
      </c>
      <c r="C21" s="14" t="s">
        <v>32</v>
      </c>
      <c r="D21" s="37"/>
    </row>
    <row r="22" spans="2:4" x14ac:dyDescent="0.3">
      <c r="B22" s="13" t="s">
        <v>73</v>
      </c>
      <c r="C22" s="14" t="s">
        <v>32</v>
      </c>
      <c r="D22" s="37"/>
    </row>
    <row r="23" spans="2:4" x14ac:dyDescent="0.3">
      <c r="B23" s="13" t="s">
        <v>74</v>
      </c>
      <c r="C23" s="14" t="s">
        <v>32</v>
      </c>
      <c r="D23" s="37"/>
    </row>
    <row r="24" spans="2:4" x14ac:dyDescent="0.3">
      <c r="B24" s="13" t="s">
        <v>132</v>
      </c>
      <c r="C24" s="14" t="s">
        <v>32</v>
      </c>
      <c r="D24" s="37"/>
    </row>
    <row r="25" spans="2:4" x14ac:dyDescent="0.3">
      <c r="B25" s="13" t="s">
        <v>87</v>
      </c>
      <c r="C25" s="14" t="s">
        <v>32</v>
      </c>
      <c r="D25" s="37"/>
    </row>
    <row r="26" spans="2:4" x14ac:dyDescent="0.3">
      <c r="B26" s="13" t="s">
        <v>88</v>
      </c>
      <c r="C26" s="14" t="s">
        <v>32</v>
      </c>
      <c r="D26" s="37"/>
    </row>
    <row r="27" spans="2:4" x14ac:dyDescent="0.3">
      <c r="B27" s="13" t="s">
        <v>89</v>
      </c>
      <c r="C27" s="14" t="s">
        <v>32</v>
      </c>
      <c r="D27" s="37"/>
    </row>
    <row r="28" spans="2:4" x14ac:dyDescent="0.3">
      <c r="B28" s="13" t="s">
        <v>75</v>
      </c>
      <c r="C28" s="14" t="s">
        <v>32</v>
      </c>
      <c r="D28" s="37"/>
    </row>
    <row r="29" spans="2:4" x14ac:dyDescent="0.3">
      <c r="B29" s="13" t="s">
        <v>76</v>
      </c>
      <c r="C29" s="14" t="s">
        <v>32</v>
      </c>
      <c r="D29" s="37"/>
    </row>
    <row r="30" spans="2:4" x14ac:dyDescent="0.3">
      <c r="B30" s="13" t="s">
        <v>133</v>
      </c>
      <c r="C30" s="14" t="s">
        <v>32</v>
      </c>
      <c r="D30" s="37"/>
    </row>
    <row r="31" spans="2:4" x14ac:dyDescent="0.3">
      <c r="B31" s="13" t="s">
        <v>90</v>
      </c>
      <c r="C31" s="14" t="s">
        <v>32</v>
      </c>
      <c r="D31" s="37"/>
    </row>
    <row r="32" spans="2:4" x14ac:dyDescent="0.3">
      <c r="B32" s="13" t="s">
        <v>144</v>
      </c>
      <c r="C32" s="14" t="s">
        <v>32</v>
      </c>
      <c r="D32" s="37"/>
    </row>
    <row r="33" spans="2:4" x14ac:dyDescent="0.3">
      <c r="B33" s="13" t="s">
        <v>145</v>
      </c>
      <c r="C33" s="14" t="s">
        <v>32</v>
      </c>
      <c r="D33" s="37"/>
    </row>
    <row r="34" spans="2:4" x14ac:dyDescent="0.3">
      <c r="B34" s="13" t="s">
        <v>146</v>
      </c>
      <c r="C34" s="14" t="s">
        <v>32</v>
      </c>
      <c r="D34" s="37"/>
    </row>
    <row r="35" spans="2:4" x14ac:dyDescent="0.3">
      <c r="B35" s="13" t="s">
        <v>147</v>
      </c>
      <c r="C35" s="14" t="s">
        <v>32</v>
      </c>
      <c r="D35" s="37"/>
    </row>
    <row r="36" spans="2:4" x14ac:dyDescent="0.3">
      <c r="B36" s="13" t="s">
        <v>148</v>
      </c>
      <c r="C36" s="14" t="s">
        <v>32</v>
      </c>
      <c r="D36" s="37"/>
    </row>
    <row r="37" spans="2:4" x14ac:dyDescent="0.3">
      <c r="B37" s="13" t="s">
        <v>149</v>
      </c>
      <c r="C37" s="14" t="s">
        <v>32</v>
      </c>
      <c r="D37" s="37"/>
    </row>
    <row r="38" spans="2:4" x14ac:dyDescent="0.3">
      <c r="B38" s="13" t="s">
        <v>91</v>
      </c>
      <c r="C38" s="14" t="s">
        <v>32</v>
      </c>
      <c r="D38" s="37"/>
    </row>
    <row r="39" spans="2:4" x14ac:dyDescent="0.3">
      <c r="B39" s="13" t="s">
        <v>127</v>
      </c>
      <c r="C39" s="14" t="s">
        <v>32</v>
      </c>
      <c r="D39" s="37"/>
    </row>
    <row r="40" spans="2:4" x14ac:dyDescent="0.3">
      <c r="B40" s="13" t="s">
        <v>128</v>
      </c>
      <c r="C40" s="14" t="s">
        <v>32</v>
      </c>
      <c r="D40" s="37"/>
    </row>
    <row r="41" spans="2:4" x14ac:dyDescent="0.3">
      <c r="B41" s="13" t="s">
        <v>129</v>
      </c>
      <c r="C41" s="14" t="s">
        <v>32</v>
      </c>
      <c r="D41" s="37"/>
    </row>
    <row r="42" spans="2:4" x14ac:dyDescent="0.3">
      <c r="B42" s="13" t="s">
        <v>134</v>
      </c>
      <c r="C42" s="14" t="s">
        <v>32</v>
      </c>
      <c r="D42" s="37"/>
    </row>
    <row r="43" spans="2:4" x14ac:dyDescent="0.3">
      <c r="B43" s="13" t="s">
        <v>130</v>
      </c>
      <c r="C43" s="14" t="s">
        <v>32</v>
      </c>
      <c r="D43" s="37"/>
    </row>
    <row r="44" spans="2:4" x14ac:dyDescent="0.3">
      <c r="B44" s="15" t="s">
        <v>34</v>
      </c>
      <c r="C44" s="16" t="s">
        <v>33</v>
      </c>
      <c r="D44" s="37"/>
    </row>
    <row r="45" spans="2:4" x14ac:dyDescent="0.3">
      <c r="B45" s="15" t="s">
        <v>35</v>
      </c>
      <c r="C45" s="16" t="s">
        <v>33</v>
      </c>
      <c r="D45" s="37"/>
    </row>
    <row r="46" spans="2:4" x14ac:dyDescent="0.3">
      <c r="B46" s="13" t="s">
        <v>125</v>
      </c>
      <c r="C46" s="14" t="s">
        <v>32</v>
      </c>
      <c r="D46" s="37"/>
    </row>
    <row r="47" spans="2:4" ht="27.6" x14ac:dyDescent="0.3">
      <c r="B47" s="13" t="s">
        <v>77</v>
      </c>
      <c r="C47" s="16" t="s">
        <v>33</v>
      </c>
      <c r="D47" s="37"/>
    </row>
    <row r="48" spans="2:4" x14ac:dyDescent="0.3">
      <c r="B48" s="13" t="s">
        <v>78</v>
      </c>
      <c r="C48" s="16" t="s">
        <v>33</v>
      </c>
      <c r="D48" s="37"/>
    </row>
    <row r="49" spans="2:5" x14ac:dyDescent="0.3">
      <c r="B49" s="13" t="s">
        <v>101</v>
      </c>
      <c r="C49" s="16" t="s">
        <v>92</v>
      </c>
      <c r="D49" s="37"/>
    </row>
    <row r="50" spans="2:5" ht="14.4" x14ac:dyDescent="0.3">
      <c r="B50" s="13" t="s">
        <v>93</v>
      </c>
      <c r="C50" s="16" t="s">
        <v>32</v>
      </c>
      <c r="D50" s="69"/>
      <c r="E50" s="67"/>
    </row>
    <row r="51" spans="2:5" ht="14.4" x14ac:dyDescent="0.3">
      <c r="B51" s="13" t="s">
        <v>94</v>
      </c>
      <c r="C51" s="16" t="s">
        <v>32</v>
      </c>
      <c r="D51" s="69"/>
      <c r="E51" s="67"/>
    </row>
    <row r="52" spans="2:5" ht="14.4" x14ac:dyDescent="0.3">
      <c r="B52" s="13" t="s">
        <v>95</v>
      </c>
      <c r="C52" s="16" t="s">
        <v>32</v>
      </c>
      <c r="D52" s="69"/>
      <c r="E52"/>
    </row>
    <row r="53" spans="2:5" ht="14.4" thickBot="1" x14ac:dyDescent="0.35">
      <c r="B53" s="13" t="s">
        <v>101</v>
      </c>
      <c r="C53" s="16" t="s">
        <v>92</v>
      </c>
      <c r="D53" s="69"/>
      <c r="E53" s="74"/>
    </row>
    <row r="54" spans="2:5" ht="15" thickBot="1" x14ac:dyDescent="0.35">
      <c r="B54" s="39" t="s">
        <v>102</v>
      </c>
      <c r="C54" s="40" t="s">
        <v>96</v>
      </c>
      <c r="D54" s="70" t="s">
        <v>31</v>
      </c>
      <c r="E54"/>
    </row>
    <row r="55" spans="2:5" ht="14.4" x14ac:dyDescent="0.3">
      <c r="B55" s="68" t="s">
        <v>131</v>
      </c>
      <c r="C55" s="16" t="s">
        <v>97</v>
      </c>
      <c r="D55" s="69"/>
      <c r="E55"/>
    </row>
    <row r="56" spans="2:5" ht="14.4" x14ac:dyDescent="0.3">
      <c r="B56" s="68" t="s">
        <v>98</v>
      </c>
      <c r="C56" s="16" t="s">
        <v>99</v>
      </c>
      <c r="D56" s="69"/>
      <c r="E56"/>
    </row>
    <row r="57" spans="2:5" ht="14.4" x14ac:dyDescent="0.3">
      <c r="B57" s="68" t="s">
        <v>100</v>
      </c>
      <c r="C57" s="16" t="s">
        <v>96</v>
      </c>
      <c r="D57" s="69"/>
      <c r="E57"/>
    </row>
  </sheetData>
  <mergeCells count="3">
    <mergeCell ref="B2:D2"/>
    <mergeCell ref="B3:D3"/>
    <mergeCell ref="A1:D1"/>
  </mergeCells>
  <pageMargins left="0.7" right="0.7" top="0.75" bottom="0.75" header="0.3" footer="0.3"/>
  <pageSetup paperSize="9" scale="36" orientation="portrait" r:id="rId1"/>
  <headerFooter>
    <oddFooter>&amp;L_x000D_&amp;1#&amp;"Calibri"&amp;10&amp;K000000 Data sensitivity - Public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3E1F2-6EF8-4BB7-A76E-8C6261B8E980}">
  <dimension ref="A1:O73"/>
  <sheetViews>
    <sheetView view="pageBreakPreview" topLeftCell="B1" zoomScaleNormal="100" zoomScaleSheetLayoutView="100" workbookViewId="0">
      <selection activeCell="F70" sqref="F70"/>
    </sheetView>
  </sheetViews>
  <sheetFormatPr baseColWidth="10" defaultColWidth="11.44140625" defaultRowHeight="13.8" x14ac:dyDescent="0.3"/>
  <cols>
    <col min="1" max="1" width="4.44140625" style="11" customWidth="1"/>
    <col min="2" max="2" width="109" style="11" customWidth="1"/>
    <col min="3" max="5" width="40.109375" style="11" customWidth="1"/>
    <col min="6" max="6" width="39.21875" style="11" customWidth="1"/>
    <col min="7" max="7" width="11.44140625" style="11"/>
    <col min="8" max="8" width="39.44140625" style="11" customWidth="1"/>
    <col min="9" max="256" width="11.44140625" style="11"/>
    <col min="257" max="257" width="4.44140625" style="11" customWidth="1"/>
    <col min="258" max="260" width="40.109375" style="11" customWidth="1"/>
    <col min="261" max="512" width="11.44140625" style="11"/>
    <col min="513" max="513" width="4.44140625" style="11" customWidth="1"/>
    <col min="514" max="516" width="40.109375" style="11" customWidth="1"/>
    <col min="517" max="768" width="11.44140625" style="11"/>
    <col min="769" max="769" width="4.44140625" style="11" customWidth="1"/>
    <col min="770" max="772" width="40.109375" style="11" customWidth="1"/>
    <col min="773" max="1024" width="11.44140625" style="11"/>
    <col min="1025" max="1025" width="4.44140625" style="11" customWidth="1"/>
    <col min="1026" max="1028" width="40.109375" style="11" customWidth="1"/>
    <col min="1029" max="1280" width="11.44140625" style="11"/>
    <col min="1281" max="1281" width="4.44140625" style="11" customWidth="1"/>
    <col min="1282" max="1284" width="40.109375" style="11" customWidth="1"/>
    <col min="1285" max="1536" width="11.44140625" style="11"/>
    <col min="1537" max="1537" width="4.44140625" style="11" customWidth="1"/>
    <col min="1538" max="1540" width="40.109375" style="11" customWidth="1"/>
    <col min="1541" max="1792" width="11.44140625" style="11"/>
    <col min="1793" max="1793" width="4.44140625" style="11" customWidth="1"/>
    <col min="1794" max="1796" width="40.109375" style="11" customWidth="1"/>
    <col min="1797" max="2048" width="11.44140625" style="11"/>
    <col min="2049" max="2049" width="4.44140625" style="11" customWidth="1"/>
    <col min="2050" max="2052" width="40.109375" style="11" customWidth="1"/>
    <col min="2053" max="2304" width="11.44140625" style="11"/>
    <col min="2305" max="2305" width="4.44140625" style="11" customWidth="1"/>
    <col min="2306" max="2308" width="40.109375" style="11" customWidth="1"/>
    <col min="2309" max="2560" width="11.44140625" style="11"/>
    <col min="2561" max="2561" width="4.44140625" style="11" customWidth="1"/>
    <col min="2562" max="2564" width="40.109375" style="11" customWidth="1"/>
    <col min="2565" max="2816" width="11.44140625" style="11"/>
    <col min="2817" max="2817" width="4.44140625" style="11" customWidth="1"/>
    <col min="2818" max="2820" width="40.109375" style="11" customWidth="1"/>
    <col min="2821" max="3072" width="11.44140625" style="11"/>
    <col min="3073" max="3073" width="4.44140625" style="11" customWidth="1"/>
    <col min="3074" max="3076" width="40.109375" style="11" customWidth="1"/>
    <col min="3077" max="3328" width="11.44140625" style="11"/>
    <col min="3329" max="3329" width="4.44140625" style="11" customWidth="1"/>
    <col min="3330" max="3332" width="40.109375" style="11" customWidth="1"/>
    <col min="3333" max="3584" width="11.44140625" style="11"/>
    <col min="3585" max="3585" width="4.44140625" style="11" customWidth="1"/>
    <col min="3586" max="3588" width="40.109375" style="11" customWidth="1"/>
    <col min="3589" max="3840" width="11.44140625" style="11"/>
    <col min="3841" max="3841" width="4.44140625" style="11" customWidth="1"/>
    <col min="3842" max="3844" width="40.109375" style="11" customWidth="1"/>
    <col min="3845" max="4096" width="11.44140625" style="11"/>
    <col min="4097" max="4097" width="4.44140625" style="11" customWidth="1"/>
    <col min="4098" max="4100" width="40.109375" style="11" customWidth="1"/>
    <col min="4101" max="4352" width="11.44140625" style="11"/>
    <col min="4353" max="4353" width="4.44140625" style="11" customWidth="1"/>
    <col min="4354" max="4356" width="40.109375" style="11" customWidth="1"/>
    <col min="4357" max="4608" width="11.44140625" style="11"/>
    <col min="4609" max="4609" width="4.44140625" style="11" customWidth="1"/>
    <col min="4610" max="4612" width="40.109375" style="11" customWidth="1"/>
    <col min="4613" max="4864" width="11.44140625" style="11"/>
    <col min="4865" max="4865" width="4.44140625" style="11" customWidth="1"/>
    <col min="4866" max="4868" width="40.109375" style="11" customWidth="1"/>
    <col min="4869" max="5120" width="11.44140625" style="11"/>
    <col min="5121" max="5121" width="4.44140625" style="11" customWidth="1"/>
    <col min="5122" max="5124" width="40.109375" style="11" customWidth="1"/>
    <col min="5125" max="5376" width="11.44140625" style="11"/>
    <col min="5377" max="5377" width="4.44140625" style="11" customWidth="1"/>
    <col min="5378" max="5380" width="40.109375" style="11" customWidth="1"/>
    <col min="5381" max="5632" width="11.44140625" style="11"/>
    <col min="5633" max="5633" width="4.44140625" style="11" customWidth="1"/>
    <col min="5634" max="5636" width="40.109375" style="11" customWidth="1"/>
    <col min="5637" max="5888" width="11.44140625" style="11"/>
    <col min="5889" max="5889" width="4.44140625" style="11" customWidth="1"/>
    <col min="5890" max="5892" width="40.109375" style="11" customWidth="1"/>
    <col min="5893" max="6144" width="11.44140625" style="11"/>
    <col min="6145" max="6145" width="4.44140625" style="11" customWidth="1"/>
    <col min="6146" max="6148" width="40.109375" style="11" customWidth="1"/>
    <col min="6149" max="6400" width="11.44140625" style="11"/>
    <col min="6401" max="6401" width="4.44140625" style="11" customWidth="1"/>
    <col min="6402" max="6404" width="40.109375" style="11" customWidth="1"/>
    <col min="6405" max="6656" width="11.44140625" style="11"/>
    <col min="6657" max="6657" width="4.44140625" style="11" customWidth="1"/>
    <col min="6658" max="6660" width="40.109375" style="11" customWidth="1"/>
    <col min="6661" max="6912" width="11.44140625" style="11"/>
    <col min="6913" max="6913" width="4.44140625" style="11" customWidth="1"/>
    <col min="6914" max="6916" width="40.109375" style="11" customWidth="1"/>
    <col min="6917" max="7168" width="11.44140625" style="11"/>
    <col min="7169" max="7169" width="4.44140625" style="11" customWidth="1"/>
    <col min="7170" max="7172" width="40.109375" style="11" customWidth="1"/>
    <col min="7173" max="7424" width="11.44140625" style="11"/>
    <col min="7425" max="7425" width="4.44140625" style="11" customWidth="1"/>
    <col min="7426" max="7428" width="40.109375" style="11" customWidth="1"/>
    <col min="7429" max="7680" width="11.44140625" style="11"/>
    <col min="7681" max="7681" width="4.44140625" style="11" customWidth="1"/>
    <col min="7682" max="7684" width="40.109375" style="11" customWidth="1"/>
    <col min="7685" max="7936" width="11.44140625" style="11"/>
    <col min="7937" max="7937" width="4.44140625" style="11" customWidth="1"/>
    <col min="7938" max="7940" width="40.109375" style="11" customWidth="1"/>
    <col min="7941" max="8192" width="11.44140625" style="11"/>
    <col min="8193" max="8193" width="4.44140625" style="11" customWidth="1"/>
    <col min="8194" max="8196" width="40.109375" style="11" customWidth="1"/>
    <col min="8197" max="8448" width="11.44140625" style="11"/>
    <col min="8449" max="8449" width="4.44140625" style="11" customWidth="1"/>
    <col min="8450" max="8452" width="40.109375" style="11" customWidth="1"/>
    <col min="8453" max="8704" width="11.44140625" style="11"/>
    <col min="8705" max="8705" width="4.44140625" style="11" customWidth="1"/>
    <col min="8706" max="8708" width="40.109375" style="11" customWidth="1"/>
    <col min="8709" max="8960" width="11.44140625" style="11"/>
    <col min="8961" max="8961" width="4.44140625" style="11" customWidth="1"/>
    <col min="8962" max="8964" width="40.109375" style="11" customWidth="1"/>
    <col min="8965" max="9216" width="11.44140625" style="11"/>
    <col min="9217" max="9217" width="4.44140625" style="11" customWidth="1"/>
    <col min="9218" max="9220" width="40.109375" style="11" customWidth="1"/>
    <col min="9221" max="9472" width="11.44140625" style="11"/>
    <col min="9473" max="9473" width="4.44140625" style="11" customWidth="1"/>
    <col min="9474" max="9476" width="40.109375" style="11" customWidth="1"/>
    <col min="9477" max="9728" width="11.44140625" style="11"/>
    <col min="9729" max="9729" width="4.44140625" style="11" customWidth="1"/>
    <col min="9730" max="9732" width="40.109375" style="11" customWidth="1"/>
    <col min="9733" max="9984" width="11.44140625" style="11"/>
    <col min="9985" max="9985" width="4.44140625" style="11" customWidth="1"/>
    <col min="9986" max="9988" width="40.109375" style="11" customWidth="1"/>
    <col min="9989" max="10240" width="11.44140625" style="11"/>
    <col min="10241" max="10241" width="4.44140625" style="11" customWidth="1"/>
    <col min="10242" max="10244" width="40.109375" style="11" customWidth="1"/>
    <col min="10245" max="10496" width="11.44140625" style="11"/>
    <col min="10497" max="10497" width="4.44140625" style="11" customWidth="1"/>
    <col min="10498" max="10500" width="40.109375" style="11" customWidth="1"/>
    <col min="10501" max="10752" width="11.44140625" style="11"/>
    <col min="10753" max="10753" width="4.44140625" style="11" customWidth="1"/>
    <col min="10754" max="10756" width="40.109375" style="11" customWidth="1"/>
    <col min="10757" max="11008" width="11.44140625" style="11"/>
    <col min="11009" max="11009" width="4.44140625" style="11" customWidth="1"/>
    <col min="11010" max="11012" width="40.109375" style="11" customWidth="1"/>
    <col min="11013" max="11264" width="11.44140625" style="11"/>
    <col min="11265" max="11265" width="4.44140625" style="11" customWidth="1"/>
    <col min="11266" max="11268" width="40.109375" style="11" customWidth="1"/>
    <col min="11269" max="11520" width="11.44140625" style="11"/>
    <col min="11521" max="11521" width="4.44140625" style="11" customWidth="1"/>
    <col min="11522" max="11524" width="40.109375" style="11" customWidth="1"/>
    <col min="11525" max="11776" width="11.44140625" style="11"/>
    <col min="11777" max="11777" width="4.44140625" style="11" customWidth="1"/>
    <col min="11778" max="11780" width="40.109375" style="11" customWidth="1"/>
    <col min="11781" max="12032" width="11.44140625" style="11"/>
    <col min="12033" max="12033" width="4.44140625" style="11" customWidth="1"/>
    <col min="12034" max="12036" width="40.109375" style="11" customWidth="1"/>
    <col min="12037" max="12288" width="11.44140625" style="11"/>
    <col min="12289" max="12289" width="4.44140625" style="11" customWidth="1"/>
    <col min="12290" max="12292" width="40.109375" style="11" customWidth="1"/>
    <col min="12293" max="12544" width="11.44140625" style="11"/>
    <col min="12545" max="12545" width="4.44140625" style="11" customWidth="1"/>
    <col min="12546" max="12548" width="40.109375" style="11" customWidth="1"/>
    <col min="12549" max="12800" width="11.44140625" style="11"/>
    <col min="12801" max="12801" width="4.44140625" style="11" customWidth="1"/>
    <col min="12802" max="12804" width="40.109375" style="11" customWidth="1"/>
    <col min="12805" max="13056" width="11.44140625" style="11"/>
    <col min="13057" max="13057" width="4.44140625" style="11" customWidth="1"/>
    <col min="13058" max="13060" width="40.109375" style="11" customWidth="1"/>
    <col min="13061" max="13312" width="11.44140625" style="11"/>
    <col min="13313" max="13313" width="4.44140625" style="11" customWidth="1"/>
    <col min="13314" max="13316" width="40.109375" style="11" customWidth="1"/>
    <col min="13317" max="13568" width="11.44140625" style="11"/>
    <col min="13569" max="13569" width="4.44140625" style="11" customWidth="1"/>
    <col min="13570" max="13572" width="40.109375" style="11" customWidth="1"/>
    <col min="13573" max="13824" width="11.44140625" style="11"/>
    <col min="13825" max="13825" width="4.44140625" style="11" customWidth="1"/>
    <col min="13826" max="13828" width="40.109375" style="11" customWidth="1"/>
    <col min="13829" max="14080" width="11.44140625" style="11"/>
    <col min="14081" max="14081" width="4.44140625" style="11" customWidth="1"/>
    <col min="14082" max="14084" width="40.109375" style="11" customWidth="1"/>
    <col min="14085" max="14336" width="11.44140625" style="11"/>
    <col min="14337" max="14337" width="4.44140625" style="11" customWidth="1"/>
    <col min="14338" max="14340" width="40.109375" style="11" customWidth="1"/>
    <col min="14341" max="14592" width="11.44140625" style="11"/>
    <col min="14593" max="14593" width="4.44140625" style="11" customWidth="1"/>
    <col min="14594" max="14596" width="40.109375" style="11" customWidth="1"/>
    <col min="14597" max="14848" width="11.44140625" style="11"/>
    <col min="14849" max="14849" width="4.44140625" style="11" customWidth="1"/>
    <col min="14850" max="14852" width="40.109375" style="11" customWidth="1"/>
    <col min="14853" max="15104" width="11.44140625" style="11"/>
    <col min="15105" max="15105" width="4.44140625" style="11" customWidth="1"/>
    <col min="15106" max="15108" width="40.109375" style="11" customWidth="1"/>
    <col min="15109" max="15360" width="11.44140625" style="11"/>
    <col min="15361" max="15361" width="4.44140625" style="11" customWidth="1"/>
    <col min="15362" max="15364" width="40.109375" style="11" customWidth="1"/>
    <col min="15365" max="15616" width="11.44140625" style="11"/>
    <col min="15617" max="15617" width="4.44140625" style="11" customWidth="1"/>
    <col min="15618" max="15620" width="40.109375" style="11" customWidth="1"/>
    <col min="15621" max="15872" width="11.44140625" style="11"/>
    <col min="15873" max="15873" width="4.44140625" style="11" customWidth="1"/>
    <col min="15874" max="15876" width="40.109375" style="11" customWidth="1"/>
    <col min="15877" max="16128" width="11.44140625" style="11"/>
    <col min="16129" max="16129" width="4.44140625" style="11" customWidth="1"/>
    <col min="16130" max="16132" width="40.109375" style="11" customWidth="1"/>
    <col min="16133" max="16384" width="11.44140625" style="11"/>
  </cols>
  <sheetData>
    <row r="1" spans="1:15" s="33" customFormat="1" ht="49.95" customHeight="1" thickBot="1" x14ac:dyDescent="0.35">
      <c r="A1" s="194" t="s">
        <v>143</v>
      </c>
      <c r="B1" s="195"/>
      <c r="C1" s="195"/>
      <c r="D1" s="195"/>
      <c r="E1" s="195"/>
      <c r="F1" s="31"/>
      <c r="G1" s="31"/>
      <c r="H1" s="31"/>
      <c r="I1" s="31"/>
      <c r="J1" s="31"/>
      <c r="K1" s="31"/>
      <c r="L1" s="31"/>
      <c r="M1" s="31"/>
      <c r="N1" s="31"/>
      <c r="O1" s="32"/>
    </row>
    <row r="2" spans="1:15" x14ac:dyDescent="0.3">
      <c r="B2" s="206" t="s">
        <v>26</v>
      </c>
      <c r="C2" s="206"/>
      <c r="D2" s="206"/>
      <c r="E2" s="206"/>
    </row>
    <row r="3" spans="1:15" x14ac:dyDescent="0.3">
      <c r="B3" s="207" t="s">
        <v>27</v>
      </c>
      <c r="C3" s="207"/>
      <c r="D3" s="207"/>
      <c r="E3" s="207"/>
    </row>
    <row r="5" spans="1:15" ht="14.4" x14ac:dyDescent="0.3">
      <c r="B5" s="12" t="s">
        <v>28</v>
      </c>
      <c r="C5" s="12"/>
      <c r="D5" s="12"/>
    </row>
    <row r="6" spans="1:15" ht="14.4" thickBot="1" x14ac:dyDescent="0.35"/>
    <row r="7" spans="1:15" ht="27" thickBot="1" x14ac:dyDescent="0.35">
      <c r="B7" s="39" t="s">
        <v>29</v>
      </c>
      <c r="C7" s="40" t="s">
        <v>30</v>
      </c>
      <c r="D7" s="38" t="s">
        <v>64</v>
      </c>
      <c r="E7" s="41" t="s">
        <v>31</v>
      </c>
    </row>
    <row r="8" spans="1:15" ht="14.4" x14ac:dyDescent="0.3">
      <c r="B8" s="13" t="s">
        <v>79</v>
      </c>
      <c r="C8" s="14" t="s">
        <v>164</v>
      </c>
      <c r="D8" s="81">
        <v>271</v>
      </c>
      <c r="E8" s="82">
        <f>+D8*BPU!D8</f>
        <v>0</v>
      </c>
      <c r="F8" s="116"/>
      <c r="G8" s="92"/>
    </row>
    <row r="9" spans="1:15" ht="14.4" x14ac:dyDescent="0.3">
      <c r="B9" s="13" t="s">
        <v>80</v>
      </c>
      <c r="C9" s="14" t="s">
        <v>164</v>
      </c>
      <c r="D9" s="81">
        <v>77</v>
      </c>
      <c r="E9" s="82">
        <f>+D9*BPU!D9</f>
        <v>0</v>
      </c>
      <c r="F9" s="116"/>
      <c r="G9" s="93"/>
      <c r="H9" s="78"/>
    </row>
    <row r="10" spans="1:15" ht="14.4" x14ac:dyDescent="0.3">
      <c r="B10" s="13" t="s">
        <v>70</v>
      </c>
      <c r="C10" s="14" t="s">
        <v>164</v>
      </c>
      <c r="D10" s="81">
        <v>39</v>
      </c>
      <c r="E10" s="82">
        <f>+D10*BPU!D10</f>
        <v>0</v>
      </c>
      <c r="F10" s="116"/>
      <c r="G10" s="67"/>
      <c r="H10" s="78"/>
    </row>
    <row r="11" spans="1:15" ht="14.4" hidden="1" x14ac:dyDescent="0.3">
      <c r="B11" s="13" t="s">
        <v>71</v>
      </c>
      <c r="C11" s="14" t="s">
        <v>164</v>
      </c>
      <c r="D11" s="81"/>
      <c r="E11" s="82">
        <f>+D11*BPU!D11</f>
        <v>0</v>
      </c>
      <c r="F11" s="116"/>
      <c r="G11" s="67"/>
      <c r="H11" s="78"/>
    </row>
    <row r="12" spans="1:15" ht="14.4" hidden="1" x14ac:dyDescent="0.3">
      <c r="B12" s="13" t="s">
        <v>124</v>
      </c>
      <c r="C12" s="14" t="s">
        <v>164</v>
      </c>
      <c r="D12" s="81"/>
      <c r="E12" s="82">
        <f>+D12*BPU!D12</f>
        <v>0</v>
      </c>
      <c r="F12" s="116"/>
      <c r="G12" s="67"/>
      <c r="H12" s="78"/>
    </row>
    <row r="13" spans="1:15" ht="14.4" hidden="1" x14ac:dyDescent="0.3">
      <c r="B13" s="13" t="s">
        <v>81</v>
      </c>
      <c r="C13" s="14" t="s">
        <v>164</v>
      </c>
      <c r="D13" s="81"/>
      <c r="E13" s="82">
        <f>+D13*BPU!D13</f>
        <v>0</v>
      </c>
      <c r="F13" s="116"/>
      <c r="G13" s="67"/>
      <c r="H13" s="78"/>
    </row>
    <row r="14" spans="1:15" ht="14.4" hidden="1" x14ac:dyDescent="0.3">
      <c r="B14" s="13" t="s">
        <v>82</v>
      </c>
      <c r="C14" s="14" t="s">
        <v>164</v>
      </c>
      <c r="D14" s="81"/>
      <c r="E14" s="82">
        <f>+D14*BPU!D14</f>
        <v>0</v>
      </c>
      <c r="F14" s="116"/>
      <c r="G14"/>
      <c r="H14"/>
    </row>
    <row r="15" spans="1:15" ht="14.4" hidden="1" x14ac:dyDescent="0.3">
      <c r="B15" s="13" t="s">
        <v>83</v>
      </c>
      <c r="C15" s="14" t="s">
        <v>164</v>
      </c>
      <c r="D15" s="81"/>
      <c r="E15" s="82">
        <f>+D15*BPU!D15</f>
        <v>0</v>
      </c>
      <c r="F15" s="116"/>
      <c r="G15" s="91"/>
      <c r="H15"/>
    </row>
    <row r="16" spans="1:15" ht="14.4" hidden="1" x14ac:dyDescent="0.3">
      <c r="B16" s="13" t="s">
        <v>122</v>
      </c>
      <c r="C16" s="14" t="s">
        <v>164</v>
      </c>
      <c r="D16" s="81"/>
      <c r="E16" s="82">
        <f>+D16*BPU!D16</f>
        <v>0</v>
      </c>
      <c r="F16" s="116"/>
      <c r="G16"/>
      <c r="H16"/>
    </row>
    <row r="17" spans="2:8" ht="14.4" hidden="1" x14ac:dyDescent="0.3">
      <c r="B17" s="13" t="s">
        <v>72</v>
      </c>
      <c r="C17" s="14" t="s">
        <v>164</v>
      </c>
      <c r="D17" s="81"/>
      <c r="E17" s="82">
        <f>+D17*BPU!D17</f>
        <v>0</v>
      </c>
      <c r="F17" s="116"/>
      <c r="G17" s="79"/>
      <c r="H17" s="79"/>
    </row>
    <row r="18" spans="2:8" ht="14.4" hidden="1" x14ac:dyDescent="0.3">
      <c r="B18" s="13" t="s">
        <v>123</v>
      </c>
      <c r="C18" s="14" t="s">
        <v>164</v>
      </c>
      <c r="D18" s="81"/>
      <c r="E18" s="82">
        <f>+D18*BPU!D18</f>
        <v>0</v>
      </c>
      <c r="F18" s="116"/>
      <c r="G18" s="67"/>
      <c r="H18" s="78"/>
    </row>
    <row r="19" spans="2:8" ht="14.4" hidden="1" x14ac:dyDescent="0.3">
      <c r="B19" s="13" t="s">
        <v>84</v>
      </c>
      <c r="C19" s="14" t="s">
        <v>164</v>
      </c>
      <c r="D19" s="81"/>
      <c r="E19" s="82">
        <f>+D19*BPU!D19</f>
        <v>0</v>
      </c>
      <c r="F19" s="116"/>
      <c r="G19" s="67"/>
      <c r="H19" s="78"/>
    </row>
    <row r="20" spans="2:8" ht="14.4" x14ac:dyDescent="0.3">
      <c r="B20" s="13" t="s">
        <v>85</v>
      </c>
      <c r="C20" s="14" t="s">
        <v>164</v>
      </c>
      <c r="D20" s="81">
        <v>63</v>
      </c>
      <c r="E20" s="82">
        <f>+D20*BPU!D20</f>
        <v>0</v>
      </c>
      <c r="F20" s="116"/>
      <c r="G20" s="67"/>
      <c r="H20" s="78"/>
    </row>
    <row r="21" spans="2:8" ht="14.4" hidden="1" x14ac:dyDescent="0.3">
      <c r="B21" s="13" t="s">
        <v>86</v>
      </c>
      <c r="C21" s="14" t="s">
        <v>164</v>
      </c>
      <c r="D21" s="81"/>
      <c r="E21" s="37">
        <f>+D21*BPU!D21</f>
        <v>0</v>
      </c>
      <c r="F21" s="116"/>
      <c r="G21" s="67"/>
      <c r="H21" s="78"/>
    </row>
    <row r="22" spans="2:8" ht="14.4" hidden="1" x14ac:dyDescent="0.3">
      <c r="B22" s="13" t="s">
        <v>73</v>
      </c>
      <c r="C22" s="14" t="s">
        <v>164</v>
      </c>
      <c r="D22" s="81"/>
      <c r="E22" s="37">
        <f>+D22*BPU!D22</f>
        <v>0</v>
      </c>
      <c r="F22" s="116"/>
      <c r="G22" s="67"/>
      <c r="H22" s="78"/>
    </row>
    <row r="23" spans="2:8" ht="14.4" hidden="1" x14ac:dyDescent="0.3">
      <c r="B23" s="13" t="s">
        <v>74</v>
      </c>
      <c r="C23" s="14" t="s">
        <v>164</v>
      </c>
      <c r="D23" s="81"/>
      <c r="E23" s="37">
        <f>+D23*BPU!D23</f>
        <v>0</v>
      </c>
      <c r="F23" s="116"/>
      <c r="G23" s="67"/>
      <c r="H23" s="78"/>
    </row>
    <row r="24" spans="2:8" ht="14.4" hidden="1" x14ac:dyDescent="0.3">
      <c r="B24" s="13" t="s">
        <v>132</v>
      </c>
      <c r="C24" s="14" t="s">
        <v>164</v>
      </c>
      <c r="D24" s="81"/>
      <c r="E24" s="37">
        <f>+D24*BPU!D24</f>
        <v>0</v>
      </c>
      <c r="F24" s="116"/>
      <c r="G24"/>
      <c r="H24"/>
    </row>
    <row r="25" spans="2:8" ht="14.4" hidden="1" x14ac:dyDescent="0.3">
      <c r="B25" s="13" t="s">
        <v>87</v>
      </c>
      <c r="C25" s="14" t="s">
        <v>164</v>
      </c>
      <c r="D25" s="95"/>
      <c r="E25" s="37">
        <f>+D20*BPU!D25</f>
        <v>0</v>
      </c>
      <c r="F25" s="116"/>
      <c r="G25"/>
      <c r="H25"/>
    </row>
    <row r="26" spans="2:8" ht="14.4" x14ac:dyDescent="0.3">
      <c r="B26" s="13" t="s">
        <v>88</v>
      </c>
      <c r="C26" s="14" t="s">
        <v>164</v>
      </c>
      <c r="D26" s="81">
        <v>321</v>
      </c>
      <c r="E26" s="82">
        <f>+D26*BPU!D26</f>
        <v>0</v>
      </c>
      <c r="F26" s="116"/>
      <c r="G26"/>
      <c r="H26"/>
    </row>
    <row r="27" spans="2:8" ht="14.4" x14ac:dyDescent="0.3">
      <c r="B27" s="13" t="s">
        <v>89</v>
      </c>
      <c r="C27" s="14" t="s">
        <v>164</v>
      </c>
      <c r="D27" s="81">
        <v>92</v>
      </c>
      <c r="E27" s="82">
        <f>+D27*BPU!D27</f>
        <v>0</v>
      </c>
      <c r="F27" s="116"/>
      <c r="G27" s="79"/>
      <c r="H27" s="79"/>
    </row>
    <row r="28" spans="2:8" ht="14.4" x14ac:dyDescent="0.3">
      <c r="B28" s="13" t="s">
        <v>75</v>
      </c>
      <c r="C28" s="14" t="s">
        <v>164</v>
      </c>
      <c r="D28" s="81">
        <v>46</v>
      </c>
      <c r="E28" s="82">
        <f>+D28*BPU!D28</f>
        <v>0</v>
      </c>
      <c r="F28" s="116"/>
      <c r="G28" s="67"/>
      <c r="H28" s="78"/>
    </row>
    <row r="29" spans="2:8" ht="14.4" hidden="1" x14ac:dyDescent="0.3">
      <c r="B29" s="13" t="s">
        <v>76</v>
      </c>
      <c r="C29" s="14" t="s">
        <v>32</v>
      </c>
      <c r="D29" s="81"/>
      <c r="E29" s="82">
        <f>+D29*BPU!D29</f>
        <v>0</v>
      </c>
      <c r="F29" s="116"/>
      <c r="G29" s="67"/>
      <c r="H29" s="78"/>
    </row>
    <row r="30" spans="2:8" ht="14.4" hidden="1" x14ac:dyDescent="0.3">
      <c r="B30" s="13" t="s">
        <v>133</v>
      </c>
      <c r="C30" s="14" t="s">
        <v>32</v>
      </c>
      <c r="D30" s="81"/>
      <c r="E30" s="82">
        <f>+D30*BPU!D30</f>
        <v>0</v>
      </c>
      <c r="F30" s="116"/>
      <c r="G30" s="67"/>
      <c r="H30" s="78"/>
    </row>
    <row r="31" spans="2:8" ht="14.4" hidden="1" x14ac:dyDescent="0.3">
      <c r="B31" s="13" t="s">
        <v>90</v>
      </c>
      <c r="C31" s="14" t="s">
        <v>32</v>
      </c>
      <c r="D31" s="81"/>
      <c r="E31" s="82">
        <f>+D31*BPU!D31</f>
        <v>0</v>
      </c>
      <c r="F31" s="116"/>
      <c r="G31" s="67"/>
      <c r="H31" s="78"/>
    </row>
    <row r="32" spans="2:8" ht="14.4" hidden="1" x14ac:dyDescent="0.3">
      <c r="B32" s="13" t="s">
        <v>144</v>
      </c>
      <c r="C32" s="14" t="s">
        <v>32</v>
      </c>
      <c r="D32" s="81"/>
      <c r="E32" s="82">
        <f>+D32*BPU!D32</f>
        <v>0</v>
      </c>
      <c r="F32" s="116"/>
      <c r="G32" s="67"/>
      <c r="H32" s="78"/>
    </row>
    <row r="33" spans="2:8" ht="14.4" hidden="1" x14ac:dyDescent="0.3">
      <c r="B33" s="13" t="s">
        <v>145</v>
      </c>
      <c r="C33" s="14" t="s">
        <v>32</v>
      </c>
      <c r="D33" s="81"/>
      <c r="E33" s="82">
        <f>+D33*BPU!D33</f>
        <v>0</v>
      </c>
      <c r="F33" s="116"/>
      <c r="G33" s="67"/>
      <c r="H33" s="78"/>
    </row>
    <row r="34" spans="2:8" ht="14.4" hidden="1" x14ac:dyDescent="0.3">
      <c r="B34" s="13" t="s">
        <v>146</v>
      </c>
      <c r="C34" s="14" t="s">
        <v>32</v>
      </c>
      <c r="D34" s="81"/>
      <c r="E34" s="82">
        <f>+D34*BPU!D34</f>
        <v>0</v>
      </c>
      <c r="F34" s="116"/>
      <c r="G34" s="67"/>
      <c r="H34" s="78"/>
    </row>
    <row r="35" spans="2:8" ht="14.4" hidden="1" x14ac:dyDescent="0.3">
      <c r="B35" s="13" t="s">
        <v>147</v>
      </c>
      <c r="C35" s="14" t="s">
        <v>32</v>
      </c>
      <c r="D35" s="81">
        <v>0</v>
      </c>
      <c r="E35" s="82">
        <f>+D35*BPU!D35</f>
        <v>0</v>
      </c>
      <c r="F35" s="116"/>
      <c r="G35" s="67"/>
      <c r="H35" s="78"/>
    </row>
    <row r="36" spans="2:8" ht="14.4" hidden="1" x14ac:dyDescent="0.3">
      <c r="B36" s="13" t="s">
        <v>148</v>
      </c>
      <c r="C36" s="14" t="s">
        <v>32</v>
      </c>
      <c r="D36" s="81">
        <v>0</v>
      </c>
      <c r="E36" s="82">
        <f>+D36*BPU!D36</f>
        <v>0</v>
      </c>
      <c r="F36" s="116"/>
      <c r="G36" s="67"/>
      <c r="H36" s="78"/>
    </row>
    <row r="37" spans="2:8" ht="14.4" hidden="1" x14ac:dyDescent="0.3">
      <c r="B37" s="13" t="s">
        <v>149</v>
      </c>
      <c r="C37" s="14" t="s">
        <v>32</v>
      </c>
      <c r="D37" s="81">
        <v>0</v>
      </c>
      <c r="E37" s="82">
        <f>+D37*BPU!D37</f>
        <v>0</v>
      </c>
      <c r="F37" s="116"/>
      <c r="G37" s="67"/>
      <c r="H37" s="78"/>
    </row>
    <row r="38" spans="2:8" ht="14.4" hidden="1" x14ac:dyDescent="0.3">
      <c r="B38" s="13" t="s">
        <v>91</v>
      </c>
      <c r="C38" s="14" t="s">
        <v>32</v>
      </c>
      <c r="D38" s="81">
        <v>0</v>
      </c>
      <c r="E38" s="82">
        <f>+D38*BPU!D38</f>
        <v>0</v>
      </c>
      <c r="F38" s="116"/>
      <c r="G38" s="67"/>
      <c r="H38" s="78"/>
    </row>
    <row r="39" spans="2:8" ht="14.4" hidden="1" x14ac:dyDescent="0.3">
      <c r="B39" s="13" t="s">
        <v>127</v>
      </c>
      <c r="C39" s="14" t="s">
        <v>32</v>
      </c>
      <c r="D39" s="81">
        <v>0</v>
      </c>
      <c r="E39" s="82">
        <f>+D39*BPU!D39</f>
        <v>0</v>
      </c>
      <c r="F39" s="116"/>
      <c r="G39" s="67"/>
      <c r="H39" s="78"/>
    </row>
    <row r="40" spans="2:8" ht="14.4" hidden="1" x14ac:dyDescent="0.3">
      <c r="B40" s="13" t="s">
        <v>128</v>
      </c>
      <c r="C40" s="14" t="s">
        <v>32</v>
      </c>
      <c r="D40" s="81">
        <v>0</v>
      </c>
      <c r="E40" s="82">
        <f>+D40*BPU!D40</f>
        <v>0</v>
      </c>
      <c r="F40" s="116"/>
      <c r="G40" s="67"/>
      <c r="H40" s="78"/>
    </row>
    <row r="41" spans="2:8" ht="14.4" hidden="1" x14ac:dyDescent="0.3">
      <c r="B41" s="13" t="s">
        <v>129</v>
      </c>
      <c r="C41" s="14" t="s">
        <v>32</v>
      </c>
      <c r="D41" s="81">
        <v>0</v>
      </c>
      <c r="E41" s="82">
        <f>+D41*BPU!D41</f>
        <v>0</v>
      </c>
      <c r="F41" s="116"/>
      <c r="G41" s="67"/>
      <c r="H41" s="78"/>
    </row>
    <row r="42" spans="2:8" ht="14.4" hidden="1" x14ac:dyDescent="0.3">
      <c r="B42" s="13" t="s">
        <v>134</v>
      </c>
      <c r="C42" s="14" t="s">
        <v>32</v>
      </c>
      <c r="D42" s="81">
        <v>0</v>
      </c>
      <c r="E42" s="82">
        <f>+D42*BPU!D42</f>
        <v>0</v>
      </c>
      <c r="F42" s="116"/>
      <c r="G42" s="67"/>
      <c r="H42" s="78"/>
    </row>
    <row r="43" spans="2:8" ht="14.4" hidden="1" x14ac:dyDescent="0.3">
      <c r="B43" s="13" t="s">
        <v>130</v>
      </c>
      <c r="C43" s="14" t="s">
        <v>32</v>
      </c>
      <c r="D43" s="81">
        <v>0</v>
      </c>
      <c r="E43" s="82">
        <f>+D43*BPU!D43</f>
        <v>0</v>
      </c>
      <c r="F43" s="116"/>
      <c r="G43" s="67"/>
      <c r="H43" s="78"/>
    </row>
    <row r="44" spans="2:8" ht="14.4" hidden="1" x14ac:dyDescent="0.3">
      <c r="B44" s="15" t="s">
        <v>34</v>
      </c>
      <c r="C44" s="14" t="s">
        <v>33</v>
      </c>
      <c r="D44" s="81">
        <v>0</v>
      </c>
      <c r="E44" s="82">
        <f>+D44*BPU!D44</f>
        <v>0</v>
      </c>
      <c r="F44" s="116"/>
      <c r="G44" s="67"/>
      <c r="H44" s="78"/>
    </row>
    <row r="45" spans="2:8" ht="14.4" hidden="1" x14ac:dyDescent="0.3">
      <c r="B45" s="15" t="s">
        <v>35</v>
      </c>
      <c r="C45" s="14" t="s">
        <v>33</v>
      </c>
      <c r="D45" s="81">
        <v>0</v>
      </c>
      <c r="E45" s="82">
        <f>+D45*BPU!D45</f>
        <v>0</v>
      </c>
      <c r="F45" s="116"/>
      <c r="G45" s="67"/>
      <c r="H45" s="78"/>
    </row>
    <row r="46" spans="2:8" ht="14.4" hidden="1" x14ac:dyDescent="0.3">
      <c r="B46" s="13" t="s">
        <v>125</v>
      </c>
      <c r="C46" s="14" t="s">
        <v>32</v>
      </c>
      <c r="D46" s="81">
        <v>0</v>
      </c>
      <c r="E46" s="82">
        <f>+D46*BPU!D46</f>
        <v>0</v>
      </c>
      <c r="F46" s="116"/>
      <c r="G46" s="67"/>
      <c r="H46" s="78"/>
    </row>
    <row r="47" spans="2:8" ht="14.4" hidden="1" x14ac:dyDescent="0.3">
      <c r="B47" s="13" t="s">
        <v>93</v>
      </c>
      <c r="C47" s="14" t="s">
        <v>32</v>
      </c>
      <c r="D47" s="81"/>
      <c r="E47" s="82">
        <f>+D47*BPU!D50</f>
        <v>0</v>
      </c>
      <c r="F47" s="116"/>
      <c r="G47" s="67"/>
      <c r="H47" s="78"/>
    </row>
    <row r="48" spans="2:8" ht="14.4" hidden="1" x14ac:dyDescent="0.3">
      <c r="B48" s="13" t="s">
        <v>94</v>
      </c>
      <c r="C48" s="14" t="s">
        <v>32</v>
      </c>
      <c r="D48" s="81"/>
      <c r="E48" s="82">
        <f>+D48*BPU!D51</f>
        <v>0</v>
      </c>
      <c r="F48" s="116"/>
      <c r="G48" s="67"/>
      <c r="H48" s="78"/>
    </row>
    <row r="49" spans="2:9" ht="14.4" hidden="1" x14ac:dyDescent="0.3">
      <c r="B49" s="13" t="s">
        <v>95</v>
      </c>
      <c r="C49" s="14" t="s">
        <v>32</v>
      </c>
      <c r="D49" s="81"/>
      <c r="E49" s="82">
        <f>+D49*BPU!D52</f>
        <v>0</v>
      </c>
      <c r="F49" s="116"/>
      <c r="G49" s="67"/>
      <c r="H49" s="78"/>
    </row>
    <row r="50" spans="2:9" ht="14.4" hidden="1" x14ac:dyDescent="0.3">
      <c r="B50" s="13" t="s">
        <v>101</v>
      </c>
      <c r="C50" s="14" t="s">
        <v>92</v>
      </c>
      <c r="D50" s="81"/>
      <c r="E50" s="82">
        <f>+D50*BPU!D53</f>
        <v>0</v>
      </c>
      <c r="F50" s="116"/>
      <c r="G50" s="67"/>
      <c r="H50" s="78"/>
    </row>
    <row r="51" spans="2:9" ht="14.4" x14ac:dyDescent="0.3">
      <c r="C51" s="85" t="s">
        <v>135</v>
      </c>
      <c r="D51" s="86">
        <f>SUM(D8:D47)</f>
        <v>909</v>
      </c>
      <c r="E51" s="82">
        <f>SUM(E8:E50)</f>
        <v>0</v>
      </c>
      <c r="F51" s="117"/>
      <c r="G51" s="67"/>
      <c r="H51" s="78"/>
    </row>
    <row r="52" spans="2:9" ht="14.4" x14ac:dyDescent="0.3">
      <c r="C52" s="85" t="s">
        <v>136</v>
      </c>
      <c r="D52" s="86">
        <f>D51*5</f>
        <v>4545</v>
      </c>
      <c r="E52" s="82">
        <f>E51*5</f>
        <v>0</v>
      </c>
      <c r="F52" s="67"/>
      <c r="G52" s="67"/>
      <c r="H52" s="78"/>
    </row>
    <row r="53" spans="2:9" ht="14.4" x14ac:dyDescent="0.3">
      <c r="D53" s="84"/>
      <c r="E53" s="83"/>
      <c r="F53" s="67"/>
      <c r="G53" s="67"/>
      <c r="H53" s="78"/>
    </row>
    <row r="54" spans="2:9" ht="14.4" x14ac:dyDescent="0.3">
      <c r="F54" s="67"/>
      <c r="G54" s="67"/>
      <c r="H54" s="67"/>
      <c r="I54" s="67"/>
    </row>
    <row r="55" spans="2:9" ht="14.4" x14ac:dyDescent="0.3">
      <c r="F55" s="67"/>
      <c r="G55" s="67"/>
      <c r="H55" s="67"/>
      <c r="I55" s="67"/>
    </row>
    <row r="56" spans="2:9" ht="14.4" x14ac:dyDescent="0.3">
      <c r="F56" s="67"/>
      <c r="G56" s="67"/>
      <c r="H56" s="67"/>
      <c r="I56" s="67"/>
    </row>
    <row r="57" spans="2:9" ht="14.4" x14ac:dyDescent="0.3">
      <c r="F57" s="67"/>
      <c r="G57" s="67"/>
      <c r="H57" s="67"/>
      <c r="I57" s="67"/>
    </row>
    <row r="58" spans="2:9" ht="14.4" x14ac:dyDescent="0.3">
      <c r="F58" s="67"/>
      <c r="G58" s="67"/>
      <c r="H58" s="67"/>
      <c r="I58" s="67"/>
    </row>
    <row r="59" spans="2:9" ht="14.4" x14ac:dyDescent="0.3">
      <c r="F59" s="67"/>
      <c r="G59" s="67"/>
      <c r="H59" s="67"/>
      <c r="I59" s="67"/>
    </row>
    <row r="60" spans="2:9" ht="14.4" x14ac:dyDescent="0.3">
      <c r="F60" s="67"/>
      <c r="G60" s="67"/>
      <c r="H60" s="67"/>
      <c r="I60" s="67"/>
    </row>
    <row r="61" spans="2:9" ht="14.4" x14ac:dyDescent="0.3">
      <c r="F61" s="67"/>
      <c r="G61" s="67"/>
      <c r="H61" s="67"/>
      <c r="I61" s="67"/>
    </row>
    <row r="62" spans="2:9" ht="14.4" x14ac:dyDescent="0.3">
      <c r="F62" s="67"/>
      <c r="G62" s="67"/>
      <c r="H62" s="67"/>
      <c r="I62" s="67"/>
    </row>
    <row r="63" spans="2:9" ht="14.4" x14ac:dyDescent="0.3">
      <c r="F63" s="67"/>
      <c r="G63" s="67"/>
      <c r="H63" s="67"/>
      <c r="I63" s="67"/>
    </row>
    <row r="64" spans="2:9" ht="14.4" x14ac:dyDescent="0.3">
      <c r="F64" s="67"/>
      <c r="G64" s="67"/>
      <c r="H64" s="67"/>
      <c r="I64" s="67"/>
    </row>
    <row r="65" spans="6:9" ht="14.4" x14ac:dyDescent="0.3">
      <c r="F65" s="67"/>
      <c r="G65" s="67"/>
      <c r="H65" s="67"/>
      <c r="I65" s="67"/>
    </row>
    <row r="66" spans="6:9" ht="14.4" x14ac:dyDescent="0.3">
      <c r="F66" s="67"/>
      <c r="G66" s="67"/>
      <c r="H66" s="67"/>
      <c r="I66" s="67"/>
    </row>
    <row r="67" spans="6:9" ht="14.4" x14ac:dyDescent="0.3">
      <c r="F67" s="67"/>
      <c r="G67" s="67"/>
      <c r="H67" s="67"/>
      <c r="I67" s="67"/>
    </row>
    <row r="68" spans="6:9" ht="14.4" x14ac:dyDescent="0.3">
      <c r="F68" s="67"/>
      <c r="G68" s="67"/>
      <c r="H68" s="67"/>
      <c r="I68" s="67"/>
    </row>
    <row r="69" spans="6:9" ht="14.4" x14ac:dyDescent="0.3">
      <c r="F69" s="67"/>
      <c r="G69" s="67"/>
      <c r="H69" s="67"/>
      <c r="I69" s="67"/>
    </row>
    <row r="70" spans="6:9" ht="14.4" x14ac:dyDescent="0.3">
      <c r="F70" s="67"/>
      <c r="G70" s="67"/>
      <c r="H70" s="67"/>
      <c r="I70" s="67"/>
    </row>
    <row r="71" spans="6:9" ht="14.4" x14ac:dyDescent="0.3">
      <c r="F71" s="67"/>
      <c r="G71" s="67"/>
      <c r="H71" s="67"/>
      <c r="I71" s="67"/>
    </row>
    <row r="72" spans="6:9" ht="14.4" x14ac:dyDescent="0.3">
      <c r="F72" s="67"/>
      <c r="G72" s="67"/>
      <c r="H72" s="67"/>
      <c r="I72" s="67"/>
    </row>
    <row r="73" spans="6:9" ht="14.4" x14ac:dyDescent="0.3">
      <c r="F73" s="67"/>
      <c r="G73" s="67"/>
      <c r="H73" s="67"/>
      <c r="I73" s="67"/>
    </row>
  </sheetData>
  <mergeCells count="3">
    <mergeCell ref="A1:E1"/>
    <mergeCell ref="B2:E2"/>
    <mergeCell ref="B3:E3"/>
  </mergeCells>
  <pageMargins left="0.7" right="0.7" top="0.75" bottom="0.75" header="0.3" footer="0.3"/>
  <pageSetup paperSize="9" scale="36" orientation="portrait" r:id="rId1"/>
  <headerFooter>
    <oddFooter>&amp;L_x000D_&amp;1#&amp;"Calibri"&amp;10&amp;K000000 Data sensitivity - Public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8</vt:i4>
      </vt:variant>
    </vt:vector>
  </HeadingPairs>
  <TitlesOfParts>
    <vt:vector size="17" baseType="lpstr">
      <vt:lpstr>Avant Propos</vt:lpstr>
      <vt:lpstr>DPGF_Synthèse</vt:lpstr>
      <vt:lpstr>DPGF_Pre-Exploitation</vt:lpstr>
      <vt:lpstr>DPGF_Run_Batiment A</vt:lpstr>
      <vt:lpstr>DPGF_Run_Batiment B-</vt:lpstr>
      <vt:lpstr>DPGF_Run_Batiment C</vt:lpstr>
      <vt:lpstr>DPGF_Terme du marché</vt:lpstr>
      <vt:lpstr>BPU</vt:lpstr>
      <vt:lpstr>DQE</vt:lpstr>
      <vt:lpstr>BPU!Zone_d_impression</vt:lpstr>
      <vt:lpstr>'DPGF_Pre-Exploitation'!Zone_d_impression</vt:lpstr>
      <vt:lpstr>'DPGF_Run_Batiment A'!Zone_d_impression</vt:lpstr>
      <vt:lpstr>'DPGF_Run_Batiment B-'!Zone_d_impression</vt:lpstr>
      <vt:lpstr>'DPGF_Run_Batiment C'!Zone_d_impression</vt:lpstr>
      <vt:lpstr>DPGF_Synthèse!Zone_d_impression</vt:lpstr>
      <vt:lpstr>'DPGF_Terme du marché'!Zone_d_impression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BENHAMDINE Rim</dc:creator>
  <cp:lastModifiedBy>BONNIN Victor</cp:lastModifiedBy>
  <dcterms:created xsi:type="dcterms:W3CDTF">2025-10-28T19:26:07Z</dcterms:created>
  <dcterms:modified xsi:type="dcterms:W3CDTF">2026-02-10T08:57:50Z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a30d458-cd10-4a48-9232-50530e63d4a6_Enabled">
    <vt:lpwstr>true</vt:lpwstr>
  </property>
  <property fmtid="{D5CDD505-2E9C-101B-9397-08002B2CF9AE}" pid="3" name="MSIP_Label_4a30d458-cd10-4a48-9232-50530e63d4a6_SetDate">
    <vt:lpwstr>2025-10-28T20:03:51Z</vt:lpwstr>
  </property>
  <property fmtid="{D5CDD505-2E9C-101B-9397-08002B2CF9AE}" pid="4" name="MSIP_Label_4a30d458-cd10-4a48-9232-50530e63d4a6_Method">
    <vt:lpwstr>Privileged</vt:lpwstr>
  </property>
  <property fmtid="{D5CDD505-2E9C-101B-9397-08002B2CF9AE}" pid="5" name="MSIP_Label_4a30d458-cd10-4a48-9232-50530e63d4a6_Name">
    <vt:lpwstr>l0_public</vt:lpwstr>
  </property>
  <property fmtid="{D5CDD505-2E9C-101B-9397-08002B2CF9AE}" pid="6" name="MSIP_Label_4a30d458-cd10-4a48-9232-50530e63d4a6_SiteId">
    <vt:lpwstr>a5877034-8d6a-496a-8cf8-ceb5e3451109</vt:lpwstr>
  </property>
  <property fmtid="{D5CDD505-2E9C-101B-9397-08002B2CF9AE}" pid="7" name="MSIP_Label_4a30d458-cd10-4a48-9232-50530e63d4a6_ActionId">
    <vt:lpwstr>2d9b2961-392d-4a06-95aa-b4f0b7efad38</vt:lpwstr>
  </property>
  <property fmtid="{D5CDD505-2E9C-101B-9397-08002B2CF9AE}" pid="8" name="MSIP_Label_4a30d458-cd10-4a48-9232-50530e63d4a6_ContentBits">
    <vt:lpwstr>2</vt:lpwstr>
  </property>
  <property fmtid="{D5CDD505-2E9C-101B-9397-08002B2CF9AE}" pid="9" name="MSIP_Label_4a30d458-cd10-4a48-9232-50530e63d4a6_Tag">
    <vt:lpwstr>10, 0, 1, 1</vt:lpwstr>
  </property>
</Properties>
</file>